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ias_th\Dropbox\"/>
    </mc:Choice>
  </mc:AlternateContent>
  <bookViews>
    <workbookView xWindow="0" yWindow="0" windowWidth="28800" windowHeight="11700"/>
  </bookViews>
  <sheets>
    <sheet name="Base famille" sheetId="2" r:id="rId1"/>
    <sheet name="base CR" sheetId="4" r:id="rId2"/>
    <sheet name="Base intervenante" sheetId="3" r:id="rId3"/>
    <sheet name="Base reporting" sheetId="5" r:id="rId4"/>
  </sheets>
  <definedNames>
    <definedName name="_xlnm._FilterDatabase" localSheetId="0" hidden="1">'Base famille'!$A$1:$AL$109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6" i="2" l="1"/>
  <c r="H109" i="2"/>
  <c r="G109" i="2"/>
  <c r="F109" i="2"/>
  <c r="H108" i="2"/>
  <c r="G108" i="2"/>
  <c r="F108" i="2"/>
  <c r="H107" i="2"/>
  <c r="G107" i="2"/>
  <c r="F107" i="2"/>
  <c r="H106" i="2"/>
  <c r="G106" i="2"/>
  <c r="F106" i="2"/>
  <c r="H105" i="2"/>
  <c r="G105" i="2"/>
  <c r="F105" i="2"/>
  <c r="H104" i="2"/>
  <c r="G104" i="2"/>
  <c r="F104" i="2"/>
  <c r="H103" i="2"/>
  <c r="G103" i="2"/>
  <c r="F103" i="2"/>
  <c r="H102" i="2"/>
  <c r="G102" i="2"/>
  <c r="F102" i="2"/>
  <c r="H101" i="2"/>
  <c r="G101" i="2"/>
  <c r="F101" i="2"/>
  <c r="H100" i="2"/>
  <c r="G100" i="2"/>
  <c r="F100" i="2"/>
  <c r="H99" i="2"/>
  <c r="G99" i="2"/>
  <c r="F99" i="2"/>
  <c r="H98" i="2"/>
  <c r="G98" i="2"/>
  <c r="F98" i="2"/>
  <c r="H97" i="2"/>
  <c r="G97" i="2"/>
  <c r="F97" i="2"/>
  <c r="H96" i="2"/>
  <c r="G96" i="2"/>
  <c r="F96" i="2"/>
  <c r="H95" i="2"/>
  <c r="G95" i="2"/>
  <c r="F95" i="2"/>
  <c r="H94" i="2"/>
  <c r="G94" i="2"/>
  <c r="F94" i="2"/>
  <c r="H93" i="2"/>
  <c r="G93" i="2"/>
  <c r="F93" i="2"/>
  <c r="H92" i="2"/>
  <c r="G92" i="2"/>
  <c r="F92" i="2"/>
  <c r="H91" i="2"/>
  <c r="G91" i="2"/>
  <c r="F91" i="2"/>
  <c r="H90" i="2"/>
  <c r="G90" i="2"/>
  <c r="F90" i="2"/>
  <c r="H89" i="2"/>
  <c r="G89" i="2"/>
  <c r="F89" i="2"/>
  <c r="H88" i="2"/>
  <c r="G88" i="2"/>
  <c r="F88" i="2"/>
  <c r="H87" i="2"/>
  <c r="G87" i="2"/>
  <c r="F87" i="2"/>
  <c r="H86" i="2"/>
  <c r="G86" i="2"/>
  <c r="F86" i="2"/>
  <c r="H85" i="2"/>
  <c r="G85" i="2"/>
  <c r="F85" i="2"/>
  <c r="H84" i="2"/>
  <c r="G84" i="2"/>
  <c r="F84" i="2"/>
  <c r="H83" i="2"/>
  <c r="G83" i="2"/>
  <c r="F83" i="2"/>
  <c r="H82" i="2"/>
  <c r="G82" i="2"/>
  <c r="F82" i="2"/>
  <c r="H81" i="2"/>
  <c r="G81" i="2"/>
  <c r="F81" i="2"/>
  <c r="H80" i="2"/>
  <c r="G80" i="2"/>
  <c r="F80" i="2"/>
  <c r="H79" i="2"/>
  <c r="G79" i="2"/>
  <c r="F79" i="2"/>
  <c r="H78" i="2"/>
  <c r="G78" i="2"/>
  <c r="F78" i="2"/>
  <c r="H77" i="2"/>
  <c r="G77" i="2"/>
  <c r="F77" i="2"/>
  <c r="H76" i="2"/>
  <c r="G76" i="2"/>
  <c r="F76" i="2"/>
  <c r="H75" i="2"/>
  <c r="G75" i="2"/>
  <c r="F75" i="2"/>
  <c r="H74" i="2"/>
  <c r="G74" i="2"/>
  <c r="F74" i="2"/>
  <c r="H73" i="2"/>
  <c r="G73" i="2"/>
  <c r="F73" i="2"/>
  <c r="H72" i="2"/>
  <c r="G72" i="2"/>
  <c r="F72" i="2"/>
  <c r="H71" i="2"/>
  <c r="G71" i="2"/>
  <c r="F71" i="2"/>
  <c r="H70" i="2"/>
  <c r="G70" i="2"/>
  <c r="F70" i="2"/>
  <c r="H69" i="2"/>
  <c r="G69" i="2"/>
  <c r="F69" i="2"/>
  <c r="H68" i="2"/>
  <c r="G68" i="2"/>
  <c r="F68" i="2"/>
  <c r="H67" i="2"/>
  <c r="G67" i="2"/>
  <c r="F67" i="2"/>
  <c r="H66" i="2"/>
  <c r="G66" i="2"/>
  <c r="F66" i="2"/>
  <c r="H65" i="2"/>
  <c r="G65" i="2"/>
  <c r="F65" i="2"/>
  <c r="H64" i="2"/>
  <c r="G64" i="2"/>
  <c r="F64" i="2"/>
  <c r="H63" i="2"/>
  <c r="G63" i="2"/>
  <c r="F63" i="2"/>
  <c r="H62" i="2"/>
  <c r="G62" i="2"/>
  <c r="F62" i="2"/>
  <c r="H61" i="2"/>
  <c r="G61" i="2"/>
  <c r="F61" i="2"/>
  <c r="H60" i="2"/>
  <c r="G60" i="2"/>
  <c r="F60" i="2"/>
  <c r="H59" i="2"/>
  <c r="G59" i="2"/>
  <c r="F59" i="2"/>
  <c r="H58" i="2"/>
  <c r="G58" i="2"/>
  <c r="F58" i="2"/>
  <c r="H57" i="2"/>
  <c r="G57" i="2"/>
  <c r="F57" i="2"/>
  <c r="H56" i="2"/>
  <c r="G56" i="2"/>
  <c r="F56" i="2"/>
  <c r="H55" i="2"/>
  <c r="G55" i="2"/>
  <c r="F55" i="2"/>
  <c r="H54" i="2"/>
  <c r="G54" i="2"/>
  <c r="F54" i="2"/>
  <c r="H53" i="2"/>
  <c r="G53" i="2"/>
  <c r="F53" i="2"/>
  <c r="H52" i="2"/>
  <c r="G52" i="2"/>
  <c r="F52" i="2"/>
  <c r="H51" i="2"/>
  <c r="G51" i="2"/>
  <c r="F51" i="2"/>
  <c r="H50" i="2"/>
  <c r="G50" i="2"/>
  <c r="F50" i="2"/>
  <c r="H49" i="2"/>
  <c r="G49" i="2"/>
  <c r="F49" i="2"/>
  <c r="H48" i="2"/>
  <c r="G48" i="2"/>
  <c r="F48" i="2"/>
  <c r="H47" i="2"/>
  <c r="G47" i="2"/>
  <c r="F47" i="2"/>
  <c r="H46" i="2"/>
  <c r="G46" i="2"/>
  <c r="F46" i="2"/>
  <c r="H45" i="2"/>
  <c r="G45" i="2"/>
  <c r="F45" i="2"/>
  <c r="H44" i="2"/>
  <c r="G44" i="2"/>
  <c r="F44" i="2"/>
  <c r="H43" i="2"/>
  <c r="G43" i="2"/>
  <c r="F43" i="2"/>
  <c r="H42" i="2"/>
  <c r="G42" i="2"/>
  <c r="F42" i="2"/>
  <c r="H41" i="2"/>
  <c r="G41" i="2"/>
  <c r="F41" i="2"/>
  <c r="H40" i="2"/>
  <c r="G40" i="2"/>
  <c r="F40" i="2"/>
  <c r="H39" i="2"/>
  <c r="G39" i="2"/>
  <c r="F39" i="2"/>
  <c r="H38" i="2"/>
  <c r="G38" i="2"/>
  <c r="F38" i="2"/>
  <c r="H37" i="2"/>
  <c r="G37" i="2"/>
  <c r="F37" i="2"/>
  <c r="H36" i="2"/>
  <c r="G36" i="2"/>
  <c r="F36" i="2"/>
  <c r="H35" i="2"/>
  <c r="G35" i="2"/>
  <c r="F35" i="2"/>
  <c r="H34" i="2"/>
  <c r="G34" i="2"/>
  <c r="F34" i="2"/>
  <c r="H33" i="2"/>
  <c r="G33" i="2"/>
  <c r="F33" i="2"/>
  <c r="H32" i="2"/>
  <c r="G32" i="2"/>
  <c r="F32" i="2"/>
  <c r="H31" i="2"/>
  <c r="G31" i="2"/>
  <c r="F31" i="2"/>
  <c r="H30" i="2"/>
  <c r="G30" i="2"/>
  <c r="F30" i="2"/>
  <c r="H29" i="2"/>
  <c r="G29" i="2"/>
  <c r="F29" i="2"/>
  <c r="H28" i="2"/>
  <c r="G28" i="2"/>
  <c r="F28" i="2"/>
  <c r="H27" i="2"/>
  <c r="G27" i="2"/>
  <c r="F27" i="2"/>
  <c r="H26" i="2"/>
  <c r="G26" i="2"/>
  <c r="F26" i="2"/>
  <c r="H25" i="2"/>
  <c r="G25" i="2"/>
  <c r="F25" i="2"/>
  <c r="H24" i="2"/>
  <c r="G24" i="2"/>
  <c r="F24" i="2"/>
  <c r="H23" i="2"/>
  <c r="G23" i="2"/>
  <c r="F23" i="2"/>
  <c r="H22" i="2"/>
  <c r="G22" i="2"/>
  <c r="F22" i="2"/>
  <c r="H21" i="2"/>
  <c r="G21" i="2"/>
  <c r="F21" i="2"/>
  <c r="H20" i="2"/>
  <c r="G20" i="2"/>
  <c r="F20" i="2"/>
  <c r="H19" i="2"/>
  <c r="G19" i="2"/>
  <c r="F19" i="2"/>
  <c r="H18" i="2"/>
  <c r="G18" i="2"/>
  <c r="F18" i="2"/>
  <c r="H17" i="2"/>
  <c r="G17" i="2"/>
  <c r="F17" i="2"/>
  <c r="H16" i="2"/>
  <c r="G16" i="2"/>
  <c r="F16" i="2"/>
  <c r="H15" i="2"/>
  <c r="G15" i="2"/>
  <c r="F15" i="2"/>
  <c r="H14" i="2"/>
  <c r="G14" i="2"/>
  <c r="F14" i="2"/>
  <c r="H13" i="2"/>
  <c r="G13" i="2"/>
  <c r="F13" i="2"/>
  <c r="H12" i="2"/>
  <c r="G12" i="2"/>
  <c r="F12" i="2"/>
  <c r="H11" i="2"/>
  <c r="G11" i="2"/>
  <c r="F11" i="2"/>
  <c r="H10" i="2"/>
  <c r="G10" i="2"/>
  <c r="F10" i="2"/>
  <c r="H9" i="2"/>
  <c r="G9" i="2"/>
  <c r="F9" i="2"/>
  <c r="H8" i="2"/>
  <c r="G8" i="2"/>
  <c r="F8" i="2"/>
  <c r="H7" i="2"/>
  <c r="G7" i="2"/>
  <c r="F7" i="2"/>
  <c r="H6" i="2"/>
  <c r="G6" i="2"/>
  <c r="F6" i="2"/>
  <c r="H5" i="2"/>
  <c r="G5" i="2"/>
  <c r="F5" i="2"/>
  <c r="H4" i="2"/>
  <c r="G4" i="2"/>
  <c r="F4" i="2"/>
  <c r="H3" i="2"/>
  <c r="G3" i="2"/>
  <c r="F3" i="2"/>
  <c r="G2" i="2"/>
  <c r="H2" i="2"/>
  <c r="F2" i="2"/>
  <c r="E2" i="2"/>
  <c r="AD117" i="3"/>
  <c r="AC117" i="3"/>
  <c r="AE117" i="3" s="1"/>
  <c r="AD116" i="3"/>
  <c r="AC116" i="3"/>
  <c r="AE116" i="3" s="1"/>
  <c r="AD115" i="3"/>
  <c r="AC115" i="3"/>
  <c r="AE115" i="3" s="1"/>
  <c r="AD114" i="3"/>
  <c r="AC114" i="3"/>
  <c r="AE114" i="3" s="1"/>
  <c r="AD113" i="3"/>
  <c r="AC113" i="3"/>
  <c r="AE113" i="3" s="1"/>
  <c r="AD112" i="3"/>
  <c r="AC112" i="3"/>
  <c r="AE112" i="3" s="1"/>
  <c r="AD111" i="3"/>
  <c r="AC111" i="3"/>
  <c r="AE111" i="3" s="1"/>
  <c r="AD110" i="3"/>
  <c r="AC110" i="3"/>
  <c r="AE110" i="3" s="1"/>
  <c r="AD109" i="3"/>
  <c r="AC109" i="3"/>
  <c r="AE109" i="3" s="1"/>
  <c r="AD108" i="3"/>
  <c r="AC108" i="3"/>
  <c r="AE108" i="3" s="1"/>
  <c r="AD107" i="3"/>
  <c r="AC107" i="3"/>
  <c r="AE107" i="3" s="1"/>
  <c r="AD106" i="3"/>
  <c r="AC106" i="3"/>
  <c r="AE106" i="3" s="1"/>
  <c r="AD105" i="3"/>
  <c r="AC105" i="3"/>
  <c r="AE105" i="3" s="1"/>
  <c r="AD104" i="3"/>
  <c r="AC104" i="3"/>
  <c r="AE104" i="3" s="1"/>
  <c r="AD103" i="3"/>
  <c r="AC103" i="3"/>
  <c r="AE103" i="3" s="1"/>
  <c r="AD102" i="3"/>
  <c r="AC102" i="3"/>
  <c r="AE102" i="3" s="1"/>
  <c r="AD101" i="3"/>
  <c r="AC101" i="3"/>
  <c r="AE101" i="3" s="1"/>
  <c r="AD100" i="3"/>
  <c r="AC100" i="3"/>
  <c r="AE100" i="3" s="1"/>
  <c r="AD99" i="3"/>
  <c r="AC99" i="3"/>
  <c r="AE99" i="3" s="1"/>
  <c r="AD98" i="3"/>
  <c r="AC98" i="3"/>
  <c r="AE98" i="3" s="1"/>
  <c r="AD97" i="3"/>
  <c r="AC97" i="3"/>
  <c r="AE97" i="3" s="1"/>
  <c r="AD96" i="3"/>
  <c r="AC96" i="3"/>
  <c r="AE96" i="3" s="1"/>
  <c r="AD95" i="3"/>
  <c r="AC95" i="3"/>
  <c r="AE95" i="3" s="1"/>
  <c r="AD94" i="3"/>
  <c r="AC94" i="3"/>
  <c r="AE94" i="3" s="1"/>
  <c r="AD93" i="3"/>
  <c r="AC93" i="3"/>
  <c r="AE93" i="3" s="1"/>
  <c r="AD92" i="3"/>
  <c r="AC92" i="3"/>
  <c r="AE92" i="3" s="1"/>
  <c r="AD91" i="3"/>
  <c r="AC91" i="3"/>
  <c r="AE91" i="3" s="1"/>
  <c r="AD90" i="3"/>
  <c r="AC90" i="3"/>
  <c r="AE90" i="3" s="1"/>
  <c r="AD89" i="3"/>
  <c r="AC89" i="3"/>
  <c r="AE89" i="3" s="1"/>
  <c r="AD88" i="3"/>
  <c r="AC88" i="3"/>
  <c r="AE88" i="3" s="1"/>
  <c r="AD87" i="3"/>
  <c r="AC87" i="3"/>
  <c r="AE87" i="3" s="1"/>
  <c r="AD86" i="3"/>
  <c r="AC86" i="3"/>
  <c r="AE86" i="3" s="1"/>
  <c r="AD85" i="3"/>
  <c r="AC85" i="3"/>
  <c r="AE85" i="3" s="1"/>
  <c r="AD84" i="3"/>
  <c r="AC84" i="3"/>
  <c r="AE84" i="3" s="1"/>
  <c r="AD83" i="3"/>
  <c r="AC83" i="3"/>
  <c r="AE83" i="3" s="1"/>
  <c r="AD82" i="3"/>
  <c r="AC82" i="3"/>
  <c r="AE82" i="3" s="1"/>
  <c r="AD81" i="3"/>
  <c r="AC81" i="3"/>
  <c r="AE81" i="3" s="1"/>
  <c r="AD80" i="3"/>
  <c r="AC80" i="3"/>
  <c r="AE80" i="3" s="1"/>
  <c r="AD79" i="3"/>
  <c r="AC79" i="3"/>
  <c r="AE79" i="3" s="1"/>
  <c r="AD78" i="3"/>
  <c r="AC78" i="3"/>
  <c r="AE78" i="3" s="1"/>
  <c r="AD77" i="3"/>
  <c r="AC77" i="3"/>
  <c r="AE77" i="3" s="1"/>
  <c r="AD76" i="3"/>
  <c r="AC76" i="3"/>
  <c r="AE76" i="3" s="1"/>
  <c r="AD75" i="3"/>
  <c r="AC75" i="3"/>
  <c r="AE75" i="3" s="1"/>
  <c r="AD74" i="3"/>
  <c r="AC74" i="3"/>
  <c r="AE74" i="3" s="1"/>
  <c r="AD73" i="3"/>
  <c r="AC73" i="3"/>
  <c r="AE73" i="3" s="1"/>
  <c r="AD72" i="3"/>
  <c r="AC72" i="3"/>
  <c r="AE72" i="3" s="1"/>
  <c r="AD71" i="3"/>
  <c r="AC71" i="3"/>
  <c r="AE71" i="3" s="1"/>
  <c r="AD70" i="3"/>
  <c r="AC70" i="3"/>
  <c r="AE70" i="3" s="1"/>
  <c r="AD69" i="3"/>
  <c r="AC69" i="3"/>
  <c r="AE69" i="3" s="1"/>
  <c r="AD68" i="3"/>
  <c r="AC68" i="3"/>
  <c r="AE68" i="3" s="1"/>
  <c r="AD67" i="3"/>
  <c r="AC67" i="3"/>
  <c r="AE67" i="3" s="1"/>
  <c r="AE66" i="3"/>
  <c r="AD66" i="3"/>
  <c r="AC66" i="3"/>
  <c r="AD65" i="3"/>
  <c r="AC65" i="3"/>
  <c r="AE65" i="3" s="1"/>
  <c r="AD64" i="3"/>
  <c r="AC64" i="3"/>
  <c r="AE64" i="3" s="1"/>
  <c r="AD63" i="3"/>
  <c r="AC63" i="3"/>
  <c r="AE63" i="3" s="1"/>
  <c r="AE62" i="3"/>
  <c r="AD62" i="3"/>
  <c r="AC62" i="3"/>
  <c r="AD61" i="3"/>
  <c r="AC61" i="3"/>
  <c r="AE61" i="3" s="1"/>
  <c r="AD60" i="3"/>
  <c r="AC60" i="3"/>
  <c r="AE60" i="3" s="1"/>
  <c r="AD59" i="3"/>
  <c r="AC59" i="3"/>
  <c r="AE59" i="3" s="1"/>
  <c r="AE58" i="3"/>
  <c r="AD58" i="3"/>
  <c r="AC58" i="3"/>
  <c r="AD57" i="3"/>
  <c r="AC57" i="3"/>
  <c r="AE57" i="3" s="1"/>
  <c r="AD56" i="3"/>
  <c r="AC56" i="3"/>
  <c r="AE56" i="3" s="1"/>
  <c r="AD55" i="3"/>
  <c r="AC55" i="3"/>
  <c r="AE55" i="3" s="1"/>
  <c r="AE54" i="3"/>
  <c r="AD54" i="3"/>
  <c r="AC54" i="3"/>
  <c r="AD53" i="3"/>
  <c r="AC53" i="3"/>
  <c r="AE53" i="3" s="1"/>
  <c r="AD52" i="3"/>
  <c r="AC52" i="3"/>
  <c r="AE52" i="3" s="1"/>
  <c r="AD51" i="3"/>
  <c r="AC51" i="3"/>
  <c r="AE51" i="3" s="1"/>
  <c r="AE50" i="3"/>
  <c r="AD50" i="3"/>
  <c r="AC50" i="3"/>
  <c r="AD49" i="3"/>
  <c r="AC49" i="3"/>
  <c r="AE49" i="3" s="1"/>
  <c r="AD48" i="3"/>
  <c r="AC48" i="3"/>
  <c r="AE48" i="3" s="1"/>
  <c r="AD47" i="3"/>
  <c r="AC47" i="3"/>
  <c r="AE47" i="3" s="1"/>
  <c r="AE46" i="3"/>
  <c r="AD46" i="3"/>
  <c r="AC46" i="3"/>
  <c r="AD45" i="3"/>
  <c r="AC45" i="3"/>
  <c r="AE45" i="3" s="1"/>
  <c r="AD44" i="3"/>
  <c r="AC44" i="3"/>
  <c r="AE44" i="3" s="1"/>
  <c r="AD43" i="3"/>
  <c r="AC43" i="3"/>
  <c r="AE43" i="3" s="1"/>
  <c r="AE42" i="3"/>
  <c r="AD42" i="3"/>
  <c r="AC42" i="3"/>
  <c r="AD41" i="3"/>
  <c r="AC41" i="3"/>
  <c r="AE41" i="3" s="1"/>
  <c r="AD40" i="3"/>
  <c r="AC40" i="3"/>
  <c r="AE40" i="3" s="1"/>
  <c r="AD39" i="3"/>
  <c r="AC39" i="3"/>
  <c r="AE39" i="3" s="1"/>
  <c r="AE38" i="3"/>
  <c r="AD38" i="3"/>
  <c r="AC38" i="3"/>
  <c r="AD37" i="3"/>
  <c r="AC37" i="3"/>
  <c r="AE37" i="3" s="1"/>
  <c r="AD36" i="3"/>
  <c r="AC36" i="3"/>
  <c r="AE36" i="3" s="1"/>
  <c r="AD35" i="3"/>
  <c r="AC35" i="3"/>
  <c r="AE35" i="3" s="1"/>
  <c r="AE34" i="3"/>
  <c r="AD34" i="3"/>
  <c r="AC34" i="3"/>
  <c r="AD33" i="3"/>
  <c r="AC33" i="3"/>
  <c r="AE33" i="3" s="1"/>
  <c r="AD32" i="3"/>
  <c r="AC32" i="3"/>
  <c r="AE32" i="3" s="1"/>
  <c r="AD31" i="3"/>
  <c r="AC31" i="3"/>
  <c r="AE31" i="3" s="1"/>
  <c r="AE30" i="3"/>
  <c r="AD30" i="3"/>
  <c r="AC30" i="3"/>
  <c r="AD29" i="3"/>
  <c r="AC29" i="3"/>
  <c r="AE29" i="3" s="1"/>
  <c r="AD28" i="3"/>
  <c r="AC28" i="3"/>
  <c r="AE28" i="3" s="1"/>
  <c r="AD27" i="3"/>
  <c r="AC27" i="3"/>
  <c r="AE27" i="3" s="1"/>
  <c r="AE26" i="3"/>
  <c r="AD26" i="3"/>
  <c r="AC26" i="3"/>
  <c r="AD25" i="3"/>
  <c r="AC25" i="3"/>
  <c r="AE25" i="3" s="1"/>
  <c r="AD24" i="3"/>
  <c r="AC24" i="3"/>
  <c r="AE24" i="3" s="1"/>
  <c r="AD23" i="3"/>
  <c r="AC23" i="3"/>
  <c r="AE23" i="3" s="1"/>
  <c r="AE22" i="3"/>
  <c r="AD22" i="3"/>
  <c r="AC22" i="3"/>
  <c r="AD21" i="3"/>
  <c r="AC21" i="3"/>
  <c r="AE21" i="3" s="1"/>
  <c r="AD20" i="3"/>
  <c r="AC20" i="3"/>
  <c r="AE20" i="3" s="1"/>
  <c r="AD19" i="3"/>
  <c r="AC19" i="3"/>
  <c r="AE19" i="3" s="1"/>
  <c r="AE18" i="3"/>
  <c r="AD18" i="3"/>
  <c r="AC18" i="3"/>
  <c r="AD17" i="3"/>
  <c r="AC17" i="3"/>
  <c r="AE17" i="3" s="1"/>
  <c r="AD16" i="3"/>
  <c r="AC16" i="3"/>
  <c r="AE16" i="3" s="1"/>
  <c r="AD15" i="3"/>
  <c r="AC15" i="3"/>
  <c r="AE15" i="3" s="1"/>
  <c r="AE14" i="3"/>
  <c r="AD14" i="3"/>
  <c r="AC14" i="3"/>
  <c r="AD13" i="3"/>
  <c r="AC13" i="3"/>
  <c r="AE13" i="3" s="1"/>
  <c r="AD12" i="3"/>
  <c r="AC12" i="3"/>
  <c r="AE12" i="3" s="1"/>
  <c r="AD11" i="3"/>
  <c r="AC11" i="3"/>
  <c r="AE11" i="3" s="1"/>
  <c r="AE10" i="3"/>
  <c r="AD10" i="3"/>
  <c r="AC10" i="3"/>
  <c r="AD9" i="3"/>
  <c r="AC9" i="3"/>
  <c r="AE9" i="3" s="1"/>
  <c r="AD8" i="3"/>
  <c r="AC8" i="3"/>
  <c r="AE8" i="3" s="1"/>
  <c r="AD7" i="3"/>
  <c r="AC7" i="3"/>
  <c r="AE7" i="3" s="1"/>
  <c r="AE6" i="3"/>
  <c r="AD6" i="3"/>
  <c r="AC6" i="3"/>
  <c r="AD5" i="3"/>
  <c r="AC5" i="3"/>
  <c r="AE5" i="3" s="1"/>
  <c r="AD4" i="3"/>
  <c r="AC4" i="3"/>
  <c r="AE4" i="3" s="1"/>
  <c r="AD3" i="3"/>
  <c r="AC3" i="3"/>
  <c r="AE3" i="3" s="1"/>
  <c r="AD2" i="3"/>
  <c r="AC2" i="3"/>
  <c r="AE2" i="3" s="1"/>
  <c r="E109" i="2" l="1"/>
  <c r="D109" i="2"/>
  <c r="E108" i="2"/>
  <c r="D108" i="2"/>
  <c r="E107" i="2"/>
  <c r="D107" i="2"/>
  <c r="E106" i="2"/>
  <c r="D106" i="2"/>
  <c r="E105" i="2"/>
  <c r="D105" i="2"/>
  <c r="E104" i="2"/>
  <c r="D104" i="2"/>
  <c r="E103" i="2"/>
  <c r="D103" i="2"/>
  <c r="E102" i="2"/>
  <c r="D102" i="2"/>
  <c r="E101" i="2"/>
  <c r="D101" i="2"/>
  <c r="E100" i="2"/>
  <c r="D100" i="2"/>
  <c r="E99" i="2"/>
  <c r="D99" i="2"/>
  <c r="E98" i="2"/>
  <c r="D98" i="2"/>
  <c r="E97" i="2"/>
  <c r="D97" i="2"/>
  <c r="E96" i="2"/>
  <c r="D96" i="2"/>
  <c r="E95" i="2"/>
  <c r="D95" i="2"/>
  <c r="E94" i="2"/>
  <c r="D94" i="2"/>
  <c r="E93" i="2"/>
  <c r="D93" i="2"/>
  <c r="E92" i="2"/>
  <c r="D92" i="2"/>
  <c r="E91" i="2"/>
  <c r="D91" i="2"/>
  <c r="E90" i="2"/>
  <c r="D90" i="2"/>
  <c r="E89" i="2"/>
  <c r="D89" i="2"/>
  <c r="E88" i="2"/>
  <c r="D88" i="2"/>
  <c r="E87" i="2"/>
  <c r="D87" i="2"/>
  <c r="E86" i="2"/>
  <c r="D86" i="2"/>
  <c r="E85" i="2"/>
  <c r="D85" i="2"/>
  <c r="E84" i="2"/>
  <c r="D84" i="2"/>
  <c r="E83" i="2"/>
  <c r="D83" i="2"/>
  <c r="E82" i="2"/>
  <c r="D82" i="2"/>
  <c r="E81" i="2"/>
  <c r="D81" i="2"/>
  <c r="E80" i="2"/>
  <c r="D80" i="2"/>
  <c r="E79" i="2"/>
  <c r="D79" i="2"/>
  <c r="E78" i="2"/>
  <c r="D78" i="2"/>
  <c r="E77" i="2"/>
  <c r="D77" i="2"/>
  <c r="E76" i="2"/>
  <c r="D76" i="2"/>
  <c r="E75" i="2"/>
  <c r="D75" i="2"/>
  <c r="E74" i="2"/>
  <c r="D74" i="2"/>
  <c r="E73" i="2"/>
  <c r="D73" i="2"/>
  <c r="E72" i="2"/>
  <c r="D72" i="2"/>
  <c r="E71" i="2"/>
  <c r="D71" i="2"/>
  <c r="E70" i="2"/>
  <c r="D70" i="2"/>
  <c r="E69" i="2"/>
  <c r="D69" i="2"/>
  <c r="E68" i="2"/>
  <c r="D68" i="2"/>
  <c r="E67" i="2"/>
  <c r="D67" i="2"/>
  <c r="E66" i="2"/>
  <c r="D66" i="2"/>
  <c r="E65" i="2"/>
  <c r="D65" i="2"/>
  <c r="E64" i="2"/>
  <c r="D64" i="2"/>
  <c r="E63" i="2"/>
  <c r="D63" i="2"/>
  <c r="E62" i="2"/>
  <c r="D62" i="2"/>
  <c r="E61" i="2"/>
  <c r="D61" i="2"/>
  <c r="E60" i="2"/>
  <c r="D60" i="2"/>
  <c r="E59" i="2"/>
  <c r="D59" i="2"/>
  <c r="E58" i="2"/>
  <c r="D58" i="2"/>
  <c r="E57" i="2"/>
  <c r="D57" i="2"/>
  <c r="E56" i="2"/>
  <c r="D56" i="2"/>
  <c r="E55" i="2"/>
  <c r="D55" i="2"/>
  <c r="E54" i="2"/>
  <c r="D54" i="2"/>
  <c r="E53" i="2"/>
  <c r="D53" i="2"/>
  <c r="E52" i="2"/>
  <c r="D52" i="2"/>
  <c r="E51" i="2"/>
  <c r="D51" i="2"/>
  <c r="E50" i="2"/>
  <c r="D50" i="2"/>
  <c r="E49" i="2"/>
  <c r="D49" i="2"/>
  <c r="E48" i="2"/>
  <c r="D48" i="2"/>
  <c r="E47" i="2"/>
  <c r="D47" i="2"/>
  <c r="E46" i="2"/>
  <c r="D46" i="2"/>
  <c r="E45" i="2"/>
  <c r="D45" i="2"/>
  <c r="E44" i="2"/>
  <c r="D44" i="2"/>
  <c r="E43" i="2"/>
  <c r="D43" i="2"/>
  <c r="E42" i="2"/>
  <c r="D42" i="2"/>
  <c r="E41" i="2"/>
  <c r="D41" i="2"/>
  <c r="E40" i="2"/>
  <c r="D40" i="2"/>
  <c r="E39" i="2"/>
  <c r="D39" i="2"/>
  <c r="E38" i="2"/>
  <c r="D38" i="2"/>
  <c r="E37" i="2"/>
  <c r="D37" i="2"/>
  <c r="E36" i="2"/>
  <c r="D36" i="2"/>
  <c r="E35" i="2"/>
  <c r="D35" i="2"/>
  <c r="E34" i="2"/>
  <c r="D34" i="2"/>
  <c r="E33" i="2"/>
  <c r="D33" i="2"/>
  <c r="E32" i="2"/>
  <c r="D32" i="2"/>
  <c r="E31" i="2"/>
  <c r="D31" i="2"/>
  <c r="E30" i="2"/>
  <c r="D30" i="2"/>
  <c r="E29" i="2"/>
  <c r="D29" i="2"/>
  <c r="E28" i="2"/>
  <c r="D28" i="2"/>
  <c r="E27" i="2"/>
  <c r="D27" i="2"/>
  <c r="E26" i="2"/>
  <c r="D26" i="2"/>
  <c r="E25" i="2"/>
  <c r="D25" i="2"/>
  <c r="E24" i="2"/>
  <c r="D24" i="2"/>
  <c r="E23" i="2"/>
  <c r="D23" i="2"/>
  <c r="E22" i="2"/>
  <c r="D22" i="2"/>
  <c r="E21" i="2"/>
  <c r="D21" i="2"/>
  <c r="E20" i="2"/>
  <c r="D20" i="2"/>
  <c r="E19" i="2"/>
  <c r="D19" i="2"/>
  <c r="E18" i="2"/>
  <c r="D18" i="2"/>
  <c r="E17" i="2"/>
  <c r="D17" i="2"/>
  <c r="E16" i="2"/>
  <c r="D16" i="2"/>
  <c r="E15" i="2"/>
  <c r="D15" i="2"/>
  <c r="E14" i="2"/>
  <c r="D14" i="2"/>
  <c r="E13" i="2"/>
  <c r="D13" i="2"/>
  <c r="E12" i="2"/>
  <c r="D12" i="2"/>
  <c r="E11" i="2"/>
  <c r="D11" i="2"/>
  <c r="E10" i="2"/>
  <c r="D10" i="2"/>
  <c r="E9" i="2"/>
  <c r="D9" i="2"/>
  <c r="E8" i="2"/>
  <c r="D8" i="2"/>
  <c r="E7" i="2"/>
  <c r="D7" i="2"/>
  <c r="E6" i="2"/>
  <c r="D6" i="2"/>
  <c r="E5" i="2"/>
  <c r="D5" i="2"/>
  <c r="E4" i="2"/>
  <c r="D4" i="2"/>
  <c r="E3" i="2"/>
  <c r="D3" i="2"/>
  <c r="D2" i="2"/>
  <c r="M3" i="2" l="1"/>
  <c r="M4" i="2"/>
  <c r="M5" i="2"/>
  <c r="M6" i="2"/>
  <c r="M7" i="2"/>
  <c r="M8" i="2"/>
  <c r="M9" i="2"/>
  <c r="M10" i="2"/>
  <c r="M12" i="2"/>
  <c r="M13" i="2"/>
  <c r="M14" i="2"/>
  <c r="M15" i="2"/>
  <c r="M17" i="2"/>
  <c r="M18" i="2"/>
  <c r="M19" i="2"/>
  <c r="M20" i="2"/>
  <c r="M21" i="2"/>
  <c r="M22" i="2"/>
  <c r="M23" i="2"/>
  <c r="M24" i="2"/>
  <c r="M25" i="2"/>
  <c r="M26" i="2"/>
  <c r="M27" i="2"/>
  <c r="M28" i="2"/>
  <c r="M29" i="2"/>
  <c r="M30" i="2"/>
  <c r="M31" i="2"/>
  <c r="M32" i="2"/>
  <c r="M33" i="2"/>
  <c r="M34" i="2"/>
  <c r="M35" i="2"/>
  <c r="M36" i="2"/>
  <c r="M37" i="2"/>
  <c r="M38"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3" i="2"/>
  <c r="M104" i="2"/>
  <c r="M105" i="2"/>
  <c r="M106" i="2"/>
  <c r="M107" i="2"/>
  <c r="M108" i="2"/>
  <c r="M109" i="2"/>
  <c r="M2" i="2"/>
  <c r="I41" i="2"/>
  <c r="J41" i="2"/>
  <c r="K41" i="2"/>
  <c r="I42" i="2"/>
  <c r="J42" i="2"/>
  <c r="K42" i="2"/>
  <c r="I43" i="2"/>
  <c r="J43" i="2"/>
  <c r="K43" i="2"/>
  <c r="I44" i="2"/>
  <c r="J44" i="2"/>
  <c r="K44" i="2"/>
  <c r="I45" i="2"/>
  <c r="J45" i="2"/>
  <c r="K45" i="2"/>
  <c r="I46" i="2"/>
  <c r="J46" i="2"/>
  <c r="K46" i="2"/>
  <c r="I47" i="2"/>
  <c r="J47" i="2"/>
  <c r="K47" i="2"/>
  <c r="I48" i="2"/>
  <c r="J48" i="2"/>
  <c r="K48" i="2"/>
  <c r="I49" i="2"/>
  <c r="J49" i="2"/>
  <c r="K49" i="2"/>
  <c r="I50" i="2"/>
  <c r="J50" i="2"/>
  <c r="K50" i="2"/>
  <c r="I51" i="2"/>
  <c r="J51" i="2"/>
  <c r="K51" i="2"/>
  <c r="I52" i="2"/>
  <c r="J52" i="2"/>
  <c r="K52" i="2"/>
  <c r="I53" i="2"/>
  <c r="J53" i="2"/>
  <c r="K53" i="2"/>
  <c r="I54" i="2"/>
  <c r="J54" i="2"/>
  <c r="K54" i="2"/>
  <c r="I55" i="2"/>
  <c r="J55" i="2"/>
  <c r="K55" i="2"/>
  <c r="I56" i="2"/>
  <c r="J56" i="2"/>
  <c r="K56" i="2"/>
  <c r="I57" i="2"/>
  <c r="J57" i="2"/>
  <c r="K57" i="2"/>
  <c r="I58" i="2"/>
  <c r="J58" i="2"/>
  <c r="K58" i="2"/>
  <c r="I59" i="2"/>
  <c r="J59" i="2"/>
  <c r="K59" i="2"/>
  <c r="I60" i="2"/>
  <c r="J60" i="2"/>
  <c r="K60" i="2"/>
  <c r="I61" i="2"/>
  <c r="J61" i="2"/>
  <c r="K61" i="2"/>
  <c r="I62" i="2"/>
  <c r="J62" i="2"/>
  <c r="K62" i="2"/>
  <c r="I63" i="2"/>
  <c r="J63" i="2"/>
  <c r="K63" i="2"/>
  <c r="I64" i="2"/>
  <c r="J64" i="2"/>
  <c r="K64" i="2"/>
  <c r="I65" i="2"/>
  <c r="J65" i="2"/>
  <c r="K65" i="2"/>
  <c r="I66" i="2"/>
  <c r="J66" i="2"/>
  <c r="K66" i="2"/>
  <c r="I67" i="2"/>
  <c r="J67" i="2"/>
  <c r="K67" i="2"/>
  <c r="I68" i="2"/>
  <c r="J68" i="2"/>
  <c r="K68" i="2"/>
  <c r="I69" i="2"/>
  <c r="J69" i="2"/>
  <c r="K69" i="2"/>
  <c r="I70" i="2"/>
  <c r="J70" i="2"/>
  <c r="K70" i="2"/>
  <c r="I71" i="2"/>
  <c r="J71" i="2"/>
  <c r="K71" i="2"/>
  <c r="I72" i="2"/>
  <c r="J72" i="2"/>
  <c r="K72" i="2"/>
  <c r="I73" i="2"/>
  <c r="J73" i="2"/>
  <c r="K73" i="2"/>
  <c r="I74" i="2"/>
  <c r="J74" i="2"/>
  <c r="K74" i="2"/>
  <c r="I75" i="2"/>
  <c r="J75" i="2"/>
  <c r="K75" i="2"/>
  <c r="I76" i="2"/>
  <c r="J76" i="2"/>
  <c r="K76" i="2"/>
  <c r="I77" i="2"/>
  <c r="J77" i="2"/>
  <c r="K77" i="2"/>
  <c r="I78" i="2"/>
  <c r="J78" i="2"/>
  <c r="K78" i="2"/>
  <c r="I79" i="2"/>
  <c r="J79" i="2"/>
  <c r="K79" i="2"/>
  <c r="I80" i="2"/>
  <c r="J80" i="2"/>
  <c r="K80" i="2"/>
  <c r="I81" i="2"/>
  <c r="J81" i="2"/>
  <c r="K81" i="2"/>
  <c r="I82" i="2"/>
  <c r="J82" i="2"/>
  <c r="K82" i="2"/>
  <c r="I83" i="2"/>
  <c r="J83" i="2"/>
  <c r="K83" i="2"/>
  <c r="I84" i="2"/>
  <c r="J84" i="2"/>
  <c r="K84" i="2"/>
  <c r="I85" i="2"/>
  <c r="J85" i="2"/>
  <c r="K85" i="2"/>
  <c r="I86" i="2"/>
  <c r="J86" i="2"/>
  <c r="K86" i="2"/>
  <c r="I87" i="2"/>
  <c r="J87" i="2"/>
  <c r="K87" i="2"/>
  <c r="I88" i="2"/>
  <c r="J88" i="2"/>
  <c r="K88" i="2"/>
  <c r="I89" i="2"/>
  <c r="J89" i="2"/>
  <c r="K89" i="2"/>
  <c r="I90" i="2"/>
  <c r="J90" i="2"/>
  <c r="K90" i="2"/>
  <c r="I91" i="2"/>
  <c r="J91" i="2"/>
  <c r="K91" i="2"/>
  <c r="I92" i="2"/>
  <c r="J92" i="2"/>
  <c r="K92" i="2"/>
  <c r="I93" i="2"/>
  <c r="J93" i="2"/>
  <c r="K93" i="2"/>
  <c r="I94" i="2"/>
  <c r="J94" i="2"/>
  <c r="K94" i="2"/>
  <c r="I95" i="2"/>
  <c r="J95" i="2"/>
  <c r="K95" i="2"/>
  <c r="I96" i="2"/>
  <c r="J96" i="2"/>
  <c r="K96" i="2"/>
  <c r="I97" i="2"/>
  <c r="J97" i="2"/>
  <c r="K97" i="2"/>
  <c r="I98" i="2"/>
  <c r="J98" i="2"/>
  <c r="K98" i="2"/>
  <c r="I99" i="2"/>
  <c r="J99" i="2"/>
  <c r="K99" i="2"/>
  <c r="I100" i="2"/>
  <c r="J100" i="2"/>
  <c r="K100" i="2"/>
  <c r="I101" i="2"/>
  <c r="J101" i="2"/>
  <c r="K101" i="2"/>
  <c r="I103" i="2"/>
  <c r="J103" i="2"/>
  <c r="K103" i="2"/>
  <c r="I104" i="2"/>
  <c r="J104" i="2"/>
  <c r="K104" i="2"/>
  <c r="I105" i="2"/>
  <c r="J105" i="2"/>
  <c r="K105" i="2"/>
  <c r="I106" i="2"/>
  <c r="J106" i="2"/>
  <c r="K106" i="2"/>
  <c r="I107" i="2"/>
  <c r="J107" i="2"/>
  <c r="K107" i="2"/>
  <c r="I108" i="2"/>
  <c r="J108" i="2"/>
  <c r="K108" i="2"/>
  <c r="I109" i="2"/>
  <c r="J109" i="2"/>
  <c r="K109" i="2"/>
  <c r="K38" i="2"/>
  <c r="J38" i="2"/>
  <c r="I38" i="2"/>
  <c r="K37" i="2"/>
  <c r="J37" i="2"/>
  <c r="I37" i="2"/>
  <c r="K36" i="2"/>
  <c r="J36" i="2"/>
  <c r="I36" i="2"/>
  <c r="K35" i="2"/>
  <c r="J35" i="2"/>
  <c r="I35" i="2"/>
  <c r="K34" i="2"/>
  <c r="J34" i="2"/>
  <c r="I34" i="2"/>
  <c r="K33" i="2"/>
  <c r="J33" i="2"/>
  <c r="I33" i="2"/>
  <c r="K32" i="2"/>
  <c r="J32" i="2"/>
  <c r="I32" i="2"/>
  <c r="K31" i="2"/>
  <c r="J31" i="2"/>
  <c r="I31" i="2"/>
  <c r="K30" i="2"/>
  <c r="J30" i="2"/>
  <c r="I30" i="2"/>
  <c r="K29" i="2"/>
  <c r="J29" i="2"/>
  <c r="I29" i="2"/>
  <c r="K28" i="2"/>
  <c r="J28" i="2"/>
  <c r="I28" i="2"/>
  <c r="K27" i="2"/>
  <c r="J27" i="2"/>
  <c r="I27" i="2"/>
  <c r="K26" i="2"/>
  <c r="J26" i="2"/>
  <c r="I26" i="2"/>
  <c r="K25" i="2"/>
  <c r="J25" i="2"/>
  <c r="I25" i="2"/>
  <c r="K24" i="2"/>
  <c r="J24" i="2"/>
  <c r="I24" i="2"/>
  <c r="K23" i="2"/>
  <c r="J23" i="2"/>
  <c r="I23" i="2"/>
  <c r="K22" i="2"/>
  <c r="J22" i="2"/>
  <c r="I22" i="2"/>
  <c r="K21" i="2"/>
  <c r="J21" i="2"/>
  <c r="I21" i="2"/>
  <c r="K20" i="2"/>
  <c r="J20" i="2"/>
  <c r="I20" i="2"/>
  <c r="K19" i="2"/>
  <c r="J19" i="2"/>
  <c r="I19" i="2"/>
  <c r="K18" i="2"/>
  <c r="J18" i="2"/>
  <c r="I18" i="2"/>
  <c r="K17" i="2"/>
  <c r="J17" i="2"/>
  <c r="I17" i="2"/>
  <c r="K15" i="2"/>
  <c r="J15" i="2"/>
  <c r="I15" i="2"/>
  <c r="K14" i="2"/>
  <c r="J14" i="2"/>
  <c r="I14" i="2"/>
  <c r="K13" i="2"/>
  <c r="J13" i="2"/>
  <c r="I13" i="2"/>
  <c r="K12" i="2"/>
  <c r="J12" i="2"/>
  <c r="I12" i="2"/>
  <c r="K10" i="2"/>
  <c r="J10" i="2"/>
  <c r="I10" i="2"/>
  <c r="K9" i="2"/>
  <c r="J9" i="2"/>
  <c r="I9" i="2"/>
  <c r="K8" i="2"/>
  <c r="J8" i="2"/>
  <c r="I8" i="2"/>
  <c r="K7" i="2"/>
  <c r="J7" i="2"/>
  <c r="I7" i="2"/>
  <c r="K6" i="2"/>
  <c r="J6" i="2"/>
  <c r="I6" i="2"/>
  <c r="K5" i="2"/>
  <c r="J5" i="2"/>
  <c r="I5" i="2"/>
  <c r="K4" i="2"/>
  <c r="J4" i="2"/>
  <c r="I4" i="2"/>
  <c r="K3" i="2"/>
  <c r="J3" i="2"/>
  <c r="I3" i="2"/>
  <c r="K2" i="2"/>
  <c r="J2" i="2"/>
  <c r="I2" i="2"/>
  <c r="F164" i="5"/>
  <c r="F163" i="5"/>
  <c r="F162" i="5"/>
  <c r="F155" i="5"/>
  <c r="F154" i="5"/>
  <c r="F153" i="5"/>
  <c r="F152" i="5"/>
  <c r="F151" i="5"/>
  <c r="F150" i="5"/>
  <c r="F149" i="5"/>
  <c r="F148" i="5"/>
  <c r="F147" i="5"/>
  <c r="F146" i="5"/>
  <c r="F145" i="5"/>
  <c r="F142" i="5"/>
  <c r="F141" i="5"/>
  <c r="F140" i="5"/>
  <c r="F139" i="5"/>
  <c r="F138" i="5"/>
  <c r="F137" i="5"/>
  <c r="F135" i="5"/>
  <c r="F134" i="5"/>
  <c r="F133" i="5"/>
  <c r="F132" i="5"/>
  <c r="F131" i="5"/>
  <c r="F130" i="5"/>
  <c r="F129" i="5"/>
  <c r="F128" i="5"/>
  <c r="F127" i="5"/>
  <c r="F125" i="5"/>
  <c r="F124" i="5"/>
  <c r="F112" i="5"/>
  <c r="F110" i="5"/>
  <c r="F108" i="5"/>
  <c r="F107" i="5"/>
  <c r="F103" i="5"/>
  <c r="F102" i="5"/>
  <c r="F100" i="5"/>
  <c r="F99" i="5"/>
  <c r="F98" i="5"/>
  <c r="F97"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4" i="5"/>
  <c r="F53" i="5"/>
  <c r="F47" i="5"/>
  <c r="F46" i="5"/>
  <c r="F45" i="5"/>
  <c r="F44" i="5"/>
  <c r="F43" i="5"/>
  <c r="F42" i="5"/>
  <c r="F41" i="5"/>
  <c r="F40" i="5"/>
  <c r="F39" i="5"/>
  <c r="F38" i="5"/>
  <c r="F37" i="5"/>
  <c r="F36" i="5"/>
  <c r="F35" i="5"/>
  <c r="F34" i="5"/>
  <c r="F33" i="5"/>
  <c r="F32" i="5"/>
  <c r="F31" i="5"/>
  <c r="F30" i="5"/>
  <c r="F28" i="5"/>
  <c r="F27" i="5"/>
  <c r="F26" i="5"/>
  <c r="F25" i="5"/>
  <c r="F24" i="5"/>
  <c r="F21" i="5"/>
  <c r="F20" i="5"/>
  <c r="F19" i="5"/>
  <c r="F18" i="5"/>
  <c r="F17" i="5"/>
  <c r="F16" i="5"/>
  <c r="F15" i="5"/>
  <c r="F14" i="5"/>
  <c r="F10" i="5"/>
  <c r="F9" i="5"/>
  <c r="F8" i="5"/>
  <c r="F7" i="5"/>
  <c r="F4" i="5"/>
  <c r="F3" i="5"/>
  <c r="F2" i="5"/>
  <c r="L2" i="2" l="1"/>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2"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3" i="2"/>
  <c r="P4" i="2"/>
  <c r="P5" i="2"/>
  <c r="P6" i="2"/>
  <c r="P7" i="2"/>
  <c r="P8" i="2"/>
  <c r="P9" i="2"/>
  <c r="P10" i="2"/>
  <c r="P11" i="2"/>
  <c r="P12" i="2"/>
  <c r="P13" i="2"/>
  <c r="P14" i="2"/>
  <c r="P15" i="2"/>
  <c r="P16" i="2"/>
  <c r="P17" i="2"/>
  <c r="P2" i="2"/>
  <c r="O2" i="2"/>
  <c r="N2" i="2" s="1"/>
  <c r="K2" i="4"/>
  <c r="O3" i="2"/>
  <c r="N3" i="2" s="1"/>
  <c r="O4" i="2"/>
  <c r="N4" i="2" s="1"/>
  <c r="O5" i="2"/>
  <c r="N5" i="2" s="1"/>
  <c r="O6" i="2"/>
  <c r="N6" i="2" s="1"/>
  <c r="O7" i="2"/>
  <c r="N7" i="2" s="1"/>
  <c r="O8" i="2"/>
  <c r="N8" i="2" s="1"/>
  <c r="O9" i="2"/>
  <c r="N9" i="2" s="1"/>
  <c r="O10" i="2"/>
  <c r="N10" i="2" s="1"/>
  <c r="O11" i="2"/>
  <c r="N11" i="2" s="1"/>
  <c r="O12" i="2"/>
  <c r="N12" i="2" s="1"/>
  <c r="O13" i="2"/>
  <c r="N13" i="2" s="1"/>
  <c r="O14" i="2"/>
  <c r="N14" i="2" s="1"/>
  <c r="O15" i="2"/>
  <c r="N15" i="2" s="1"/>
  <c r="O16" i="2"/>
  <c r="N16" i="2" s="1"/>
  <c r="O17" i="2"/>
  <c r="N17" i="2" s="1"/>
  <c r="O18" i="2"/>
  <c r="N18" i="2" s="1"/>
  <c r="O19" i="2"/>
  <c r="N19" i="2" s="1"/>
  <c r="O20" i="2"/>
  <c r="N20" i="2" s="1"/>
  <c r="O21" i="2"/>
  <c r="N21" i="2" s="1"/>
  <c r="O22" i="2"/>
  <c r="N22" i="2" s="1"/>
  <c r="O23" i="2"/>
  <c r="N23" i="2" s="1"/>
  <c r="O24" i="2"/>
  <c r="N24" i="2" s="1"/>
  <c r="O25" i="2"/>
  <c r="N25" i="2" s="1"/>
  <c r="O26" i="2"/>
  <c r="N26" i="2" s="1"/>
  <c r="O27" i="2"/>
  <c r="N27" i="2" s="1"/>
  <c r="O28" i="2"/>
  <c r="N28" i="2" s="1"/>
  <c r="O29" i="2"/>
  <c r="N29" i="2" s="1"/>
  <c r="O30" i="2"/>
  <c r="N30" i="2" s="1"/>
  <c r="O31" i="2"/>
  <c r="N31" i="2" s="1"/>
  <c r="O32" i="2"/>
  <c r="N32" i="2" s="1"/>
  <c r="O33" i="2"/>
  <c r="N33" i="2" s="1"/>
  <c r="O34" i="2"/>
  <c r="N34" i="2" s="1"/>
  <c r="O35" i="2"/>
  <c r="N35" i="2" s="1"/>
  <c r="O36" i="2"/>
  <c r="N36" i="2" s="1"/>
  <c r="O37" i="2"/>
  <c r="N37" i="2" s="1"/>
  <c r="O38" i="2"/>
  <c r="N38" i="2" s="1"/>
  <c r="O39" i="2"/>
  <c r="N39" i="2" s="1"/>
  <c r="O40" i="2"/>
  <c r="N40" i="2" s="1"/>
  <c r="O41" i="2"/>
  <c r="N41" i="2" s="1"/>
  <c r="O42" i="2"/>
  <c r="N42" i="2" s="1"/>
  <c r="O43" i="2"/>
  <c r="N43" i="2" s="1"/>
  <c r="O44" i="2"/>
  <c r="N44" i="2" s="1"/>
  <c r="O45" i="2"/>
  <c r="N45" i="2" s="1"/>
  <c r="O46" i="2"/>
  <c r="N46" i="2" s="1"/>
  <c r="O47" i="2"/>
  <c r="N47" i="2" s="1"/>
  <c r="O48" i="2"/>
  <c r="N48" i="2" s="1"/>
  <c r="O49" i="2"/>
  <c r="N49" i="2" s="1"/>
  <c r="O50" i="2"/>
  <c r="N50" i="2" s="1"/>
  <c r="O51" i="2"/>
  <c r="N51" i="2" s="1"/>
  <c r="O52" i="2"/>
  <c r="N52" i="2" s="1"/>
  <c r="O53" i="2"/>
  <c r="N53" i="2" s="1"/>
  <c r="O54" i="2"/>
  <c r="N54" i="2" s="1"/>
  <c r="O55" i="2"/>
  <c r="N55" i="2" s="1"/>
  <c r="O56" i="2"/>
  <c r="N56" i="2" s="1"/>
  <c r="O57" i="2"/>
  <c r="N57" i="2" s="1"/>
  <c r="O58" i="2"/>
  <c r="N58" i="2" s="1"/>
  <c r="O59" i="2"/>
  <c r="N59" i="2" s="1"/>
  <c r="O60" i="2"/>
  <c r="N60" i="2" s="1"/>
  <c r="O61" i="2"/>
  <c r="N61" i="2" s="1"/>
  <c r="O62" i="2"/>
  <c r="N62" i="2" s="1"/>
  <c r="O63" i="2"/>
  <c r="N63" i="2" s="1"/>
  <c r="O64" i="2"/>
  <c r="N64" i="2" s="1"/>
  <c r="O65" i="2"/>
  <c r="N65" i="2" s="1"/>
  <c r="O66" i="2"/>
  <c r="N66" i="2" s="1"/>
  <c r="O67" i="2"/>
  <c r="N67" i="2" s="1"/>
  <c r="O68" i="2"/>
  <c r="N68" i="2" s="1"/>
  <c r="O69" i="2"/>
  <c r="N69" i="2" s="1"/>
  <c r="O70" i="2"/>
  <c r="N70" i="2" s="1"/>
  <c r="O71" i="2"/>
  <c r="N71" i="2" s="1"/>
  <c r="O72" i="2"/>
  <c r="N72" i="2" s="1"/>
  <c r="O73" i="2"/>
  <c r="N73" i="2" s="1"/>
  <c r="O74" i="2"/>
  <c r="N74" i="2" s="1"/>
  <c r="O75" i="2"/>
  <c r="N75" i="2" s="1"/>
  <c r="O76" i="2"/>
  <c r="N76" i="2" s="1"/>
  <c r="O77" i="2"/>
  <c r="N77" i="2" s="1"/>
  <c r="O78" i="2"/>
  <c r="N78" i="2" s="1"/>
  <c r="O79" i="2"/>
  <c r="N79" i="2" s="1"/>
  <c r="O80" i="2"/>
  <c r="N80" i="2" s="1"/>
  <c r="O81" i="2"/>
  <c r="N81" i="2" s="1"/>
  <c r="O82" i="2"/>
  <c r="N82" i="2" s="1"/>
  <c r="O83" i="2"/>
  <c r="N83" i="2" s="1"/>
  <c r="O84" i="2"/>
  <c r="N84" i="2" s="1"/>
  <c r="O85" i="2"/>
  <c r="N85" i="2" s="1"/>
  <c r="O86" i="2"/>
  <c r="N86" i="2" s="1"/>
  <c r="O87" i="2"/>
  <c r="N87" i="2" s="1"/>
  <c r="O88" i="2"/>
  <c r="N88" i="2" s="1"/>
  <c r="O89" i="2"/>
  <c r="N89" i="2" s="1"/>
  <c r="O90" i="2"/>
  <c r="N90" i="2" s="1"/>
  <c r="O91" i="2"/>
  <c r="N91" i="2" s="1"/>
  <c r="O92" i="2"/>
  <c r="N92" i="2" s="1"/>
  <c r="O93" i="2"/>
  <c r="N93" i="2" s="1"/>
  <c r="O94" i="2"/>
  <c r="N94" i="2" s="1"/>
  <c r="O95" i="2"/>
  <c r="N95" i="2" s="1"/>
  <c r="O96" i="2"/>
  <c r="N96" i="2" s="1"/>
  <c r="O97" i="2"/>
  <c r="N97" i="2" s="1"/>
  <c r="O98" i="2"/>
  <c r="N98" i="2" s="1"/>
  <c r="O99" i="2"/>
  <c r="N99" i="2" s="1"/>
  <c r="O100" i="2"/>
  <c r="N100" i="2" s="1"/>
  <c r="O101" i="2"/>
  <c r="N101" i="2" s="1"/>
  <c r="O102" i="2"/>
  <c r="N102" i="2" s="1"/>
  <c r="O103" i="2"/>
  <c r="N103" i="2" s="1"/>
  <c r="O104" i="2"/>
  <c r="N104" i="2" s="1"/>
  <c r="O105" i="2"/>
  <c r="N105" i="2" s="1"/>
  <c r="O106" i="2"/>
  <c r="N106" i="2" s="1"/>
  <c r="O107" i="2"/>
  <c r="N107" i="2" s="1"/>
  <c r="O108" i="2"/>
  <c r="N108" i="2" s="1"/>
  <c r="O109" i="2"/>
  <c r="N109" i="2" s="1"/>
  <c r="L6" i="2" l="1"/>
  <c r="L8" i="2"/>
  <c r="L10" i="2"/>
  <c r="L11" i="2"/>
  <c r="L12" i="2"/>
  <c r="L14" i="2"/>
  <c r="L18" i="2"/>
  <c r="L20" i="2"/>
  <c r="L22" i="2"/>
  <c r="L24" i="2"/>
  <c r="L26" i="2"/>
  <c r="L28" i="2"/>
  <c r="L30" i="2"/>
  <c r="L32" i="2"/>
  <c r="L34" i="2"/>
  <c r="L36" i="2"/>
  <c r="L38" i="2"/>
  <c r="L39" i="2"/>
  <c r="L40" i="2"/>
  <c r="L42" i="2"/>
  <c r="L44" i="2"/>
  <c r="L46" i="2"/>
  <c r="L48" i="2"/>
  <c r="L50" i="2"/>
  <c r="L52" i="2"/>
  <c r="L54" i="2"/>
  <c r="L56" i="2"/>
  <c r="L58" i="2"/>
  <c r="L60" i="2"/>
  <c r="L62" i="2"/>
  <c r="L64" i="2"/>
  <c r="L66" i="2"/>
  <c r="L68" i="2"/>
  <c r="L70" i="2"/>
  <c r="L72" i="2"/>
  <c r="L74" i="2"/>
  <c r="L76" i="2"/>
  <c r="L78" i="2"/>
  <c r="L80" i="2"/>
  <c r="L82" i="2"/>
  <c r="L84" i="2"/>
  <c r="L86" i="2"/>
  <c r="L88" i="2"/>
  <c r="L90" i="2"/>
  <c r="L92" i="2"/>
  <c r="L95" i="2"/>
  <c r="L97" i="2"/>
  <c r="L99" i="2"/>
  <c r="L101" i="2"/>
  <c r="L102" i="2"/>
  <c r="L103" i="2"/>
  <c r="L105" i="2"/>
  <c r="L107" i="2"/>
  <c r="L109" i="2"/>
  <c r="L108" i="2" l="1"/>
  <c r="L106" i="2"/>
  <c r="L104" i="2"/>
  <c r="L100" i="2"/>
  <c r="L98" i="2"/>
  <c r="L96" i="2"/>
  <c r="L94" i="2"/>
  <c r="L93" i="2"/>
  <c r="L91" i="2"/>
  <c r="L89" i="2"/>
  <c r="L87" i="2"/>
  <c r="L85" i="2"/>
  <c r="L83" i="2"/>
  <c r="L81" i="2"/>
  <c r="L79" i="2"/>
  <c r="L77" i="2"/>
  <c r="L75" i="2"/>
  <c r="L73" i="2"/>
  <c r="L71" i="2"/>
  <c r="L69" i="2"/>
  <c r="L67" i="2"/>
  <c r="L65" i="2"/>
  <c r="L63" i="2"/>
  <c r="L61" i="2"/>
  <c r="L59" i="2"/>
  <c r="L57" i="2"/>
  <c r="L55" i="2"/>
  <c r="L53" i="2"/>
  <c r="L51" i="2"/>
  <c r="L49" i="2"/>
  <c r="L47" i="2"/>
  <c r="L45" i="2"/>
  <c r="L43" i="2"/>
  <c r="L41" i="2"/>
  <c r="L37" i="2"/>
  <c r="L35" i="2"/>
  <c r="L33" i="2"/>
  <c r="L31" i="2"/>
  <c r="L29" i="2"/>
  <c r="L27" i="2"/>
  <c r="L25" i="2"/>
  <c r="L23" i="2"/>
  <c r="L21" i="2"/>
  <c r="L19" i="2"/>
  <c r="L17" i="2"/>
  <c r="L15" i="2"/>
  <c r="L13" i="2"/>
  <c r="L9" i="2"/>
  <c r="L3" i="2"/>
  <c r="L7" i="2"/>
  <c r="L5" i="2"/>
  <c r="L4" i="2"/>
</calcChain>
</file>

<file path=xl/comments1.xml><?xml version="1.0" encoding="utf-8"?>
<comments xmlns="http://schemas.openxmlformats.org/spreadsheetml/2006/main">
  <authors>
    <author>Saïas, Thomas</author>
  </authors>
  <commentList>
    <comment ref="C1" authorId="0" shapeId="0">
      <text>
        <r>
          <rPr>
            <b/>
            <sz val="9"/>
            <color indexed="81"/>
            <rFont val="Tahoma"/>
            <charset val="1"/>
          </rPr>
          <t>Saïas, Thomas:</t>
        </r>
        <r>
          <rPr>
            <sz val="9"/>
            <color indexed="81"/>
            <rFont val="Tahoma"/>
            <charset val="1"/>
          </rPr>
          <t xml:space="preserve">
Quand il y avait deux numéros, j'ai pris celui revenant le plus souvent en postnat, qui était celui revenant le plus souvent tout court. Parfois les CR cessent en prénat. On ne peut pas savoir qui c'est.</t>
        </r>
      </text>
    </comment>
    <comment ref="L1" authorId="0" shapeId="0">
      <text>
        <r>
          <rPr>
            <b/>
            <sz val="9"/>
            <color indexed="81"/>
            <rFont val="Tahoma"/>
            <family val="2"/>
          </rPr>
          <t>Saïas, Thomas:</t>
        </r>
        <r>
          <rPr>
            <sz val="9"/>
            <color indexed="81"/>
            <rFont val="Tahoma"/>
            <family val="2"/>
          </rPr>
          <t xml:space="preserve">
Le nb le plus élevé entre nb déclaré et nb CR</t>
        </r>
      </text>
    </comment>
  </commentList>
</comments>
</file>

<file path=xl/sharedStrings.xml><?xml version="1.0" encoding="utf-8"?>
<sst xmlns="http://schemas.openxmlformats.org/spreadsheetml/2006/main" count="6308" uniqueCount="3806">
  <si>
    <t>Numéro de la famille</t>
  </si>
  <si>
    <t>1-01-0002</t>
  </si>
  <si>
    <t>1-01-0005</t>
  </si>
  <si>
    <t>1-01-0014</t>
  </si>
  <si>
    <t>1-01-0021</t>
  </si>
  <si>
    <t>1-01-0027</t>
  </si>
  <si>
    <t>1-01-0038</t>
  </si>
  <si>
    <t>1-01-0042</t>
  </si>
  <si>
    <t>1-01-0043</t>
  </si>
  <si>
    <t>1-01-0052</t>
  </si>
  <si>
    <t>1-01-022</t>
  </si>
  <si>
    <t>1-03-0025</t>
  </si>
  <si>
    <t>1-03-0031</t>
  </si>
  <si>
    <t>1-03-0034</t>
  </si>
  <si>
    <t>1-03-0037</t>
  </si>
  <si>
    <t>1-03-0038</t>
  </si>
  <si>
    <t>1-03-0039</t>
  </si>
  <si>
    <t>1-04-0013</t>
  </si>
  <si>
    <t>1-04-0014</t>
  </si>
  <si>
    <t>1-04-0018</t>
  </si>
  <si>
    <t>1-04-0019</t>
  </si>
  <si>
    <t>1-04-0020</t>
  </si>
  <si>
    <t>1-04-0023</t>
  </si>
  <si>
    <t>1-04-0028</t>
  </si>
  <si>
    <t>1-04-0029</t>
  </si>
  <si>
    <t>1-04-0030</t>
  </si>
  <si>
    <t>1-04-0031</t>
  </si>
  <si>
    <t>1-04-0032</t>
  </si>
  <si>
    <t>1-04-0044</t>
  </si>
  <si>
    <t>1-04-0045</t>
  </si>
  <si>
    <t>1-04-0046</t>
  </si>
  <si>
    <t>1-04-0048</t>
  </si>
  <si>
    <t>1-04-0051</t>
  </si>
  <si>
    <t>1-04-0053</t>
  </si>
  <si>
    <t>1-05-0049</t>
  </si>
  <si>
    <t>1-06-0004</t>
  </si>
  <si>
    <t>1-06-0005</t>
  </si>
  <si>
    <t>1-06-0006</t>
  </si>
  <si>
    <t>1-06-002</t>
  </si>
  <si>
    <t>1-06-003</t>
  </si>
  <si>
    <t>1-07-0004</t>
  </si>
  <si>
    <t>1-07-0005</t>
  </si>
  <si>
    <t>1-07-0006</t>
  </si>
  <si>
    <t>1-08-0004</t>
  </si>
  <si>
    <t>1-08-0022</t>
  </si>
  <si>
    <t>1-08-0023</t>
  </si>
  <si>
    <t>1-08-0024</t>
  </si>
  <si>
    <t>1-08-0026</t>
  </si>
  <si>
    <t>1-08-0027</t>
  </si>
  <si>
    <t>1-08-0028</t>
  </si>
  <si>
    <t>1-08-0032</t>
  </si>
  <si>
    <t>1-08-0034</t>
  </si>
  <si>
    <t>1-08-0038</t>
  </si>
  <si>
    <t>1-08-0039</t>
  </si>
  <si>
    <t>1-08-0041</t>
  </si>
  <si>
    <t>1-08-0042</t>
  </si>
  <si>
    <t>1-08-0043</t>
  </si>
  <si>
    <t>1-08-0044</t>
  </si>
  <si>
    <t>1-08-0046</t>
  </si>
  <si>
    <t>1-08-0047</t>
  </si>
  <si>
    <t>1-08-0048</t>
  </si>
  <si>
    <t>1-08-0049</t>
  </si>
  <si>
    <t>1-08-0050</t>
  </si>
  <si>
    <t>1-08-0067</t>
  </si>
  <si>
    <t>1-08-0076</t>
  </si>
  <si>
    <t>1-08-0083</t>
  </si>
  <si>
    <t>1-08-0086</t>
  </si>
  <si>
    <t>1-08-0087</t>
  </si>
  <si>
    <t>1-08-0101</t>
  </si>
  <si>
    <t>1-08-0102</t>
  </si>
  <si>
    <t>1-08-0103</t>
  </si>
  <si>
    <t>1-08-0104</t>
  </si>
  <si>
    <t>1-08-0105</t>
  </si>
  <si>
    <t>1-08-0107</t>
  </si>
  <si>
    <t>1-08-0108</t>
  </si>
  <si>
    <t>1-08-0111</t>
  </si>
  <si>
    <t>1-08-0162</t>
  </si>
  <si>
    <t>1-08-0164</t>
  </si>
  <si>
    <t>1-09-0005</t>
  </si>
  <si>
    <t>1-09-0014</t>
  </si>
  <si>
    <t>1-09-0015</t>
  </si>
  <si>
    <t>1-09-0022</t>
  </si>
  <si>
    <t>1-09-0024</t>
  </si>
  <si>
    <t>1-09-0029</t>
  </si>
  <si>
    <t>1-09-0030</t>
  </si>
  <si>
    <t>1-09-0069</t>
  </si>
  <si>
    <t>1-09-0070</t>
  </si>
  <si>
    <t>1-09-0082</t>
  </si>
  <si>
    <t>1-10-0034</t>
  </si>
  <si>
    <t>1-10-0036</t>
  </si>
  <si>
    <t>1-10-0039</t>
  </si>
  <si>
    <t>1-10-0043</t>
  </si>
  <si>
    <t>1-10-0050</t>
  </si>
  <si>
    <t>1-11-0001</t>
  </si>
  <si>
    <t>1-11-0002</t>
  </si>
  <si>
    <t>1-11-0003</t>
  </si>
  <si>
    <t>1-11-0004</t>
  </si>
  <si>
    <t>1-11-0005</t>
  </si>
  <si>
    <t>1-11-0006</t>
  </si>
  <si>
    <t>1-11-0007</t>
  </si>
  <si>
    <t>1-11-0008</t>
  </si>
  <si>
    <t>1-11-2017</t>
  </si>
  <si>
    <t>1-12-0002</t>
  </si>
  <si>
    <t>1-12-0003</t>
  </si>
  <si>
    <t>1-12-0004</t>
  </si>
  <si>
    <t>1-12-0005</t>
  </si>
  <si>
    <t>1-12-0013</t>
  </si>
  <si>
    <t>1-12-0014</t>
  </si>
  <si>
    <t>1-12-0021</t>
  </si>
  <si>
    <t>Données manquantes 1</t>
  </si>
  <si>
    <t>Données manquantes 2</t>
  </si>
  <si>
    <t>Date de la visite</t>
  </si>
  <si>
    <t>08/08/2017</t>
  </si>
  <si>
    <t>31/08/2017</t>
  </si>
  <si>
    <t>08/11/2017</t>
  </si>
  <si>
    <t>29/11/2017</t>
  </si>
  <si>
    <t>15/01/2018</t>
  </si>
  <si>
    <t>02/02/2018</t>
  </si>
  <si>
    <t>13/02/2018</t>
  </si>
  <si>
    <t>22/02/2018</t>
  </si>
  <si>
    <t>28/02/2018</t>
  </si>
  <si>
    <t>27/09/2017</t>
  </si>
  <si>
    <t>23/10/2017</t>
  </si>
  <si>
    <t>19/06/2017</t>
  </si>
  <si>
    <t>21/08/2017</t>
  </si>
  <si>
    <t>07/09/2017</t>
  </si>
  <si>
    <t>11/10/2017</t>
  </si>
  <si>
    <t>06/12/2017</t>
  </si>
  <si>
    <t>26/02/2018</t>
  </si>
  <si>
    <t>06/12/2016</t>
  </si>
  <si>
    <t>23/12/2016</t>
  </si>
  <si>
    <t>02/03/2017</t>
  </si>
  <si>
    <t>16/03/2017</t>
  </si>
  <si>
    <t>03/04/2017</t>
  </si>
  <si>
    <t>11/05/2017</t>
  </si>
  <si>
    <t>09/06/2017</t>
  </si>
  <si>
    <t>06/07/2017</t>
  </si>
  <si>
    <t>27/07/2017</t>
  </si>
  <si>
    <t>21/11/2017</t>
  </si>
  <si>
    <t>30/11/2017</t>
  </si>
  <si>
    <t>07/12/2017</t>
  </si>
  <si>
    <t>26/06/2017</t>
  </si>
  <si>
    <t>05/09/2017</t>
  </si>
  <si>
    <t>03/10/2017</t>
  </si>
  <si>
    <t>22/12/2017</t>
  </si>
  <si>
    <t>10/10/2017</t>
  </si>
  <si>
    <t>23/11/2017</t>
  </si>
  <si>
    <t>12/10/2017</t>
  </si>
  <si>
    <t>02/11/2017</t>
  </si>
  <si>
    <t>05/12/2017</t>
  </si>
  <si>
    <t>05/01/2018</t>
  </si>
  <si>
    <t>17/01/2018</t>
  </si>
  <si>
    <t>23/03/2018</t>
  </si>
  <si>
    <t>09/05/2018</t>
  </si>
  <si>
    <t>17/05/2018</t>
  </si>
  <si>
    <t>07/07/2017</t>
  </si>
  <si>
    <t>31/07/2017</t>
  </si>
  <si>
    <t>04/08/2017</t>
  </si>
  <si>
    <t>25/08/2017</t>
  </si>
  <si>
    <t>04/09/2017</t>
  </si>
  <si>
    <t>05/10/2017</t>
  </si>
  <si>
    <t>13/12/2017</t>
  </si>
  <si>
    <t>24/01/2018</t>
  </si>
  <si>
    <t>08/03/2018</t>
  </si>
  <si>
    <t>19/07/2017</t>
  </si>
  <si>
    <t>13/04/2018</t>
  </si>
  <si>
    <t>14/09/2017</t>
  </si>
  <si>
    <t>20/10/2017</t>
  </si>
  <si>
    <t>26/12/2017</t>
  </si>
  <si>
    <t>14/08/2017</t>
  </si>
  <si>
    <t>30/05/2017</t>
  </si>
  <si>
    <t>23/06/2017</t>
  </si>
  <si>
    <t>21/12/2016</t>
  </si>
  <si>
    <t>24/01/2017</t>
  </si>
  <si>
    <t>03/03/2017</t>
  </si>
  <si>
    <t>26/04/2018</t>
  </si>
  <si>
    <t>16/01/2017</t>
  </si>
  <si>
    <t>06/02/2017</t>
  </si>
  <si>
    <t>08/032017</t>
  </si>
  <si>
    <t>10/05/2017</t>
  </si>
  <si>
    <t>31/05/2017</t>
  </si>
  <si>
    <t>04/07/2017</t>
  </si>
  <si>
    <t>21/11/2016</t>
  </si>
  <si>
    <t>12/12/2016</t>
  </si>
  <si>
    <t>27/12/2016</t>
  </si>
  <si>
    <t>05/04/2017</t>
  </si>
  <si>
    <t>02/01/2017</t>
  </si>
  <si>
    <t>07/03/2017</t>
  </si>
  <si>
    <t>01/02/2017</t>
  </si>
  <si>
    <t>16/11/2016</t>
  </si>
  <si>
    <t>24/05/2017</t>
  </si>
  <si>
    <t>24/10/2017</t>
  </si>
  <si>
    <t>06/06/2017</t>
  </si>
  <si>
    <t>12/06/2017</t>
  </si>
  <si>
    <t>29/03/2017</t>
  </si>
  <si>
    <t>12/04/2017</t>
  </si>
  <si>
    <t>16/11/2017</t>
  </si>
  <si>
    <t>12/12/2017</t>
  </si>
  <si>
    <t>28/12/2017</t>
  </si>
  <si>
    <t>12/01/2018</t>
  </si>
  <si>
    <t>22/03/2018</t>
  </si>
  <si>
    <t>01/06/2018</t>
  </si>
  <si>
    <t>15/12/2017</t>
  </si>
  <si>
    <t>29/12/2017</t>
  </si>
  <si>
    <t>05/02/2018</t>
  </si>
  <si>
    <t>13/12/2016</t>
  </si>
  <si>
    <t>06/02/2016</t>
  </si>
  <si>
    <t>31/03/2016</t>
  </si>
  <si>
    <t>07/04/2016</t>
  </si>
  <si>
    <t>20/04/2016</t>
  </si>
  <si>
    <t>15/06/2016</t>
  </si>
  <si>
    <t>05/05/2017</t>
  </si>
  <si>
    <t>29/06/2017</t>
  </si>
  <si>
    <t>28/07/2017</t>
  </si>
  <si>
    <t>29/09/2017</t>
  </si>
  <si>
    <t>15/09/2017</t>
  </si>
  <si>
    <t>27/04/2017</t>
  </si>
  <si>
    <t>13/01/2017</t>
  </si>
  <si>
    <t>02/02/2017</t>
  </si>
  <si>
    <t>31/03/2017</t>
  </si>
  <si>
    <t>13/06/2017</t>
  </si>
  <si>
    <t>30/07/2017</t>
  </si>
  <si>
    <t>14/11/2016</t>
  </si>
  <si>
    <t>09/12/2016</t>
  </si>
  <si>
    <t>01/06/2017</t>
  </si>
  <si>
    <t>18/09/2017</t>
  </si>
  <si>
    <t>13/10/2017</t>
  </si>
  <si>
    <t>09/11/2017</t>
  </si>
  <si>
    <t>25/01/2018</t>
  </si>
  <si>
    <t>22/05/2018</t>
  </si>
  <si>
    <t>14-06-2018</t>
  </si>
  <si>
    <t>05/01/2017</t>
  </si>
  <si>
    <t>07/11/2016</t>
  </si>
  <si>
    <t>24/02/2017</t>
  </si>
  <si>
    <t>04/05/2017</t>
  </si>
  <si>
    <t>15/06/2017</t>
  </si>
  <si>
    <t>20/02/1017</t>
  </si>
  <si>
    <t>17/07/2017</t>
  </si>
  <si>
    <t>20/09/2016</t>
  </si>
  <si>
    <t>08/12/2016</t>
  </si>
  <si>
    <t>25/04/2017</t>
  </si>
  <si>
    <t>16/05/2017</t>
  </si>
  <si>
    <t>10/01/2018</t>
  </si>
  <si>
    <t>04/12/2017</t>
  </si>
  <si>
    <t>18/12/2017</t>
  </si>
  <si>
    <t>26/01/2018</t>
  </si>
  <si>
    <t>06/03/2018</t>
  </si>
  <si>
    <t>27/04/2018</t>
  </si>
  <si>
    <t>14/05/2018</t>
  </si>
  <si>
    <t>14/12/2016</t>
  </si>
  <si>
    <t>18/01/2017</t>
  </si>
  <si>
    <t>20/03/2017</t>
  </si>
  <si>
    <t>12/09/2017</t>
  </si>
  <si>
    <t>30/06/2017</t>
  </si>
  <si>
    <t>09/08/2017</t>
  </si>
  <si>
    <t>26/09/2017</t>
  </si>
  <si>
    <t>02/08/2017</t>
  </si>
  <si>
    <t>10/03/2017</t>
  </si>
  <si>
    <t>07/04/2017</t>
  </si>
  <si>
    <t>10/04/2017</t>
  </si>
  <si>
    <t>08/06/2017</t>
  </si>
  <si>
    <t>24/03/2017</t>
  </si>
  <si>
    <t>18/07/2017</t>
  </si>
  <si>
    <t>06/09/2017</t>
  </si>
  <si>
    <t>13/09/2017</t>
  </si>
  <si>
    <t>20/09/2017</t>
  </si>
  <si>
    <t>11/01/2018</t>
  </si>
  <si>
    <t>19/05/2017</t>
  </si>
  <si>
    <t>10/08/2017</t>
  </si>
  <si>
    <t>21/09/2017</t>
  </si>
  <si>
    <t>27/11/2017</t>
  </si>
  <si>
    <t xml:space="preserve">24/08/2017 </t>
  </si>
  <si>
    <t>19/10/2017</t>
  </si>
  <si>
    <t xml:space="preserve">    </t>
  </si>
  <si>
    <t>29/08/2017</t>
  </si>
  <si>
    <t>04/10/2017</t>
  </si>
  <si>
    <t>22/01/2018</t>
  </si>
  <si>
    <t>03/05/2017</t>
  </si>
  <si>
    <t>22/05/2017</t>
  </si>
  <si>
    <t>11/08/2017</t>
  </si>
  <si>
    <t>19/09/2017</t>
  </si>
  <si>
    <t>14/06/2017</t>
  </si>
  <si>
    <t>27/10/2016</t>
  </si>
  <si>
    <t>23/03/2017</t>
  </si>
  <si>
    <t>13/04/2017</t>
  </si>
  <si>
    <t>02/10/2017</t>
  </si>
  <si>
    <t>08/11/2016</t>
  </si>
  <si>
    <t>22/11/2016</t>
  </si>
  <si>
    <t>20/02/2017</t>
  </si>
  <si>
    <t>09/03/2017</t>
  </si>
  <si>
    <t>10/11/2016</t>
  </si>
  <si>
    <t>11/01/2017</t>
  </si>
  <si>
    <t>14/03/2017</t>
  </si>
  <si>
    <t>19/04/2017</t>
  </si>
  <si>
    <t>05/12/2016</t>
  </si>
  <si>
    <t>23-01-2017</t>
  </si>
  <si>
    <t>03/02/2017</t>
  </si>
  <si>
    <t>17/02/2017</t>
  </si>
  <si>
    <t>15/05/2017</t>
  </si>
  <si>
    <t>26/10/2016</t>
  </si>
  <si>
    <t>30/11/2016</t>
  </si>
  <si>
    <t>21/03/2017</t>
  </si>
  <si>
    <t>04/01/2017</t>
  </si>
  <si>
    <t>17/05/2017</t>
  </si>
  <si>
    <t>05/07/2017</t>
  </si>
  <si>
    <t>31/01/2017</t>
  </si>
  <si>
    <t>04/04/2017</t>
  </si>
  <si>
    <t>12/05/2017</t>
  </si>
  <si>
    <t>02/11/2016</t>
  </si>
  <si>
    <t>27/02/2017</t>
  </si>
  <si>
    <t>27/06/2017</t>
  </si>
  <si>
    <t>11/07/2017</t>
  </si>
  <si>
    <t>26/10/2017</t>
  </si>
  <si>
    <t>09/02/2017</t>
  </si>
  <si>
    <t>29/01/2018</t>
  </si>
  <si>
    <t>07/11/2017</t>
  </si>
  <si>
    <t>17/08/2017</t>
  </si>
  <si>
    <t>08/03/2017</t>
  </si>
  <si>
    <t>18/08/2017</t>
  </si>
  <si>
    <t>21/04/2017</t>
  </si>
  <si>
    <t>18/05/2017</t>
  </si>
  <si>
    <t>02/06/2017</t>
  </si>
  <si>
    <t>16/06/2017</t>
  </si>
  <si>
    <t>01/08/2017</t>
  </si>
  <si>
    <t>20/07/2017</t>
  </si>
  <si>
    <t>25/06/2017</t>
  </si>
  <si>
    <t>20/10/2014</t>
  </si>
  <si>
    <t>30/03/2017</t>
  </si>
  <si>
    <t>23/08/2017</t>
  </si>
  <si>
    <t>07/06/2017</t>
  </si>
  <si>
    <t>25/10/2017</t>
  </si>
  <si>
    <t>20/03/2018</t>
  </si>
  <si>
    <t>10/07/2017</t>
  </si>
  <si>
    <t>19/12/2016</t>
  </si>
  <si>
    <t>16/02/2017</t>
  </si>
  <si>
    <t>06/03/2017</t>
  </si>
  <si>
    <t>22/08/2017</t>
  </si>
  <si>
    <t>11/04/2017</t>
  </si>
  <si>
    <t>11/02/2017</t>
  </si>
  <si>
    <t>04/11/2016</t>
  </si>
  <si>
    <t>19/01/2017</t>
  </si>
  <si>
    <t>26/05/2017</t>
  </si>
  <si>
    <t>17/11/2016</t>
  </si>
  <si>
    <t>13/03/2017</t>
  </si>
  <si>
    <t>28/04/2017</t>
  </si>
  <si>
    <t>22/02/2017</t>
  </si>
  <si>
    <t>07/02/2017</t>
  </si>
  <si>
    <t>21/07/2017</t>
  </si>
  <si>
    <t>20/06/2017</t>
  </si>
  <si>
    <t>06/01/2017</t>
  </si>
  <si>
    <t>16/10/2017</t>
  </si>
  <si>
    <t>28/02/2017</t>
  </si>
  <si>
    <t>23/01/2018</t>
  </si>
  <si>
    <t>14/02/2018</t>
  </si>
  <si>
    <t>16/04/2018</t>
  </si>
  <si>
    <t>07/05/2018</t>
  </si>
  <si>
    <t>30/01/2018</t>
  </si>
  <si>
    <t>09/02/2018</t>
  </si>
  <si>
    <t>13/03/2018</t>
  </si>
  <si>
    <t>28/03/2018</t>
  </si>
  <si>
    <t>28/05/2018</t>
  </si>
  <si>
    <t>03/01/2017</t>
  </si>
  <si>
    <t>27/01/2017</t>
  </si>
  <si>
    <t>21/02/2017</t>
  </si>
  <si>
    <t>16/08/2017</t>
  </si>
  <si>
    <t>31/01/2018</t>
  </si>
  <si>
    <t>16/03/2018</t>
  </si>
  <si>
    <t>24/05/2018</t>
  </si>
  <si>
    <t>23/09/2017</t>
  </si>
  <si>
    <t>23/05/2017</t>
  </si>
  <si>
    <t>06/11/2017</t>
  </si>
  <si>
    <t>22/09/2017</t>
  </si>
  <si>
    <t>12/07/2017</t>
  </si>
  <si>
    <t>12/01/2017</t>
  </si>
  <si>
    <t>20/02/2018</t>
  </si>
  <si>
    <t>19/12/2017</t>
  </si>
  <si>
    <t>16/05/2018</t>
  </si>
  <si>
    <t>17/10/2017</t>
  </si>
  <si>
    <t>30/08/2017</t>
  </si>
  <si>
    <t>25/09/2017</t>
  </si>
  <si>
    <t>18/10/2017</t>
  </si>
  <si>
    <t>09/10/2017</t>
  </si>
  <si>
    <t>28/11/2017</t>
  </si>
  <si>
    <t>09/01/2018</t>
  </si>
  <si>
    <t>07/02/2018</t>
  </si>
  <si>
    <t>30/03/2018</t>
  </si>
  <si>
    <t>24/04/2018</t>
  </si>
  <si>
    <t>17/04/2018</t>
  </si>
  <si>
    <t>20/11/2017</t>
  </si>
  <si>
    <t>20/12/2017</t>
  </si>
  <si>
    <t>26/03/2018</t>
  </si>
  <si>
    <t>24/07/2017</t>
  </si>
  <si>
    <t>18/04/2017</t>
  </si>
  <si>
    <t>28/12/2016</t>
  </si>
  <si>
    <t>21/02/2018</t>
  </si>
  <si>
    <t>01/12/2017</t>
  </si>
  <si>
    <t>28/05/2017</t>
  </si>
  <si>
    <t>07/08/2017</t>
  </si>
  <si>
    <t>28/03/2017</t>
  </si>
  <si>
    <t>02/05/2017</t>
  </si>
  <si>
    <t>31/10/2017</t>
  </si>
  <si>
    <t>26/07/2017</t>
  </si>
  <si>
    <t>03/08/2017</t>
  </si>
  <si>
    <t>28/08/2017</t>
  </si>
  <si>
    <t>15/11/2017</t>
  </si>
  <si>
    <t>29/11/2018</t>
  </si>
  <si>
    <t>06/10/2017</t>
  </si>
  <si>
    <t>08/01/2018</t>
  </si>
  <si>
    <t>09/04/2018</t>
  </si>
  <si>
    <t>02/03/2018</t>
  </si>
  <si>
    <t>15/06/2018</t>
  </si>
  <si>
    <t>30/10/2017</t>
  </si>
  <si>
    <t>11/12/2017</t>
  </si>
  <si>
    <t>16/01/2018</t>
  </si>
  <si>
    <t>13/07/2017</t>
  </si>
  <si>
    <t>19/02/2018</t>
  </si>
  <si>
    <t>15/03/2018</t>
  </si>
  <si>
    <t>18/01/2018</t>
  </si>
  <si>
    <t>15/05/2018</t>
  </si>
  <si>
    <t>03/04/2018</t>
  </si>
  <si>
    <t>14/06/2018</t>
  </si>
  <si>
    <t>Numéro de la visite</t>
  </si>
  <si>
    <t>8</t>
  </si>
  <si>
    <t>0</t>
  </si>
  <si>
    <t>3</t>
  </si>
  <si>
    <t>9</t>
  </si>
  <si>
    <t>10</t>
  </si>
  <si>
    <t>11</t>
  </si>
  <si>
    <t>12</t>
  </si>
  <si>
    <t>7</t>
  </si>
  <si>
    <t>2</t>
  </si>
  <si>
    <t>4</t>
  </si>
  <si>
    <t>5</t>
  </si>
  <si>
    <t>6</t>
  </si>
  <si>
    <t>1</t>
  </si>
  <si>
    <t>17</t>
  </si>
  <si>
    <t>18</t>
  </si>
  <si>
    <t>19</t>
  </si>
  <si>
    <t>20</t>
  </si>
  <si>
    <t>13</t>
  </si>
  <si>
    <t>Visite à domicile</t>
  </si>
  <si>
    <t>prenatale</t>
  </si>
  <si>
    <t>post-natale</t>
  </si>
  <si>
    <t>CR1</t>
  </si>
  <si>
    <t>CR2</t>
  </si>
  <si>
    <t>CR3</t>
  </si>
  <si>
    <t>CR4</t>
  </si>
  <si>
    <t>CR5</t>
  </si>
  <si>
    <t>CR6</t>
  </si>
  <si>
    <t>CR7</t>
  </si>
  <si>
    <t>CR8</t>
  </si>
  <si>
    <t>CR9</t>
  </si>
  <si>
    <t>CR10</t>
  </si>
  <si>
    <t>CR11</t>
  </si>
  <si>
    <t>CR12</t>
  </si>
  <si>
    <t>CR13</t>
  </si>
  <si>
    <t>CR14</t>
  </si>
  <si>
    <t>CR15</t>
  </si>
  <si>
    <t>CR16</t>
  </si>
  <si>
    <t>CR17</t>
  </si>
  <si>
    <t>CR18</t>
  </si>
  <si>
    <t>CR19</t>
  </si>
  <si>
    <t>CR20</t>
  </si>
  <si>
    <t>5 CR non datés</t>
  </si>
  <si>
    <t>3 CR non datés</t>
  </si>
  <si>
    <t>1 CR non daté</t>
  </si>
  <si>
    <t>et 5 CR non datés</t>
  </si>
  <si>
    <t>et un CR non daté</t>
  </si>
  <si>
    <t>n CR</t>
  </si>
  <si>
    <t>Nip Famille</t>
  </si>
  <si>
    <t>NIP Intervenante postnatale</t>
  </si>
  <si>
    <t>N Vad prénat</t>
  </si>
  <si>
    <t>N Vad 0-6 mois</t>
  </si>
  <si>
    <t>N Vad après 6 mois</t>
  </si>
  <si>
    <t>Suivi déclaré terminé?</t>
  </si>
  <si>
    <t>Nip sans tiret</t>
  </si>
  <si>
    <t>Total</t>
  </si>
  <si>
    <t>moyenne alliance W</t>
  </si>
  <si>
    <t>Numéro d'invervenante</t>
  </si>
  <si>
    <t>Père présent</t>
  </si>
  <si>
    <t>Mère présente</t>
  </si>
  <si>
    <t>Bébé présent</t>
  </si>
  <si>
    <t>Autres membres de la famille présents</t>
  </si>
  <si>
    <t>Autres personnes présentes</t>
  </si>
  <si>
    <t>Objectif de la visite</t>
  </si>
  <si>
    <t>Attention attachement</t>
  </si>
  <si>
    <t>Qualité de la relation parent-enfant</t>
  </si>
  <si>
    <t>Echange santé de la mère</t>
  </si>
  <si>
    <t>Thématiques santé de la mère</t>
  </si>
  <si>
    <t>Echange santé du bébé</t>
  </si>
  <si>
    <t>Thématiques santé du bébé</t>
  </si>
  <si>
    <t>Echange rôle du parent ou de la famille</t>
  </si>
  <si>
    <t>Thématiques rôle du parent ou de la famille</t>
  </si>
  <si>
    <t>Utilisation outil  d'investigation</t>
  </si>
  <si>
    <t>Thématiques outil d'investigation</t>
  </si>
  <si>
    <t>Alliance de travail</t>
  </si>
  <si>
    <t>Commentaires</t>
  </si>
  <si>
    <t xml:space="preserve">Prendre des nouvelles de la famille suite à la naissance très prématurée avec complications maternelles. Faire le point sur l’organisation du logement, les préparatifs en vue de la sortie de néonat.  Soutenir </t>
  </si>
  <si>
    <t xml:space="preserve">Proximité : madame m’explique que depuis la naissance de Lou et Nina le 9/07/2017 ( 7 semines1/2), le couple a fait le choix d’être logé a la maison des parents du CHU pour pouvoir être à proximité de leurs enfants. Ils passent leur journée entière avec leurs filles en peau à peau.
Sensibilité, engagement : même si madame doute encore d’elle sur sa connaissance de ses filles, elle parle très bien de chacune d’elle, de leurs attitudes différentes, de ce qu’elles manifestent ou pas. Je valorise cela disant que je perçois tout le temps qu’elle a passé à observer ses filles, et qu’elle les connait déjà très bien et que leur bonne évolution tient avant tout à la présence de leur parents.  
</t>
  </si>
  <si>
    <t>Les complications maternelles qui ont conduit à la césarienne en urgence et les suites d’accouchement avec un passage en réanimation puis en service de soins pendant 15jrs pour madame avec des séquelles encore bien présentent, notamment une extrême fatigue</t>
  </si>
  <si>
    <t xml:space="preserve">Leur croissance staturo pondérale, le futur suivi médical, leurs besoins actuels </t>
  </si>
  <si>
    <t xml:space="preserve">Projection de la future organisation lors de la sortie des filles prévue a priori d’ici 1 mois, en corrélation avec l’état de santé fragile de madame. Monsieur aura repris le travail mais s’organisera pour être présent lors de la sortie et prévoit prendre alors son congé paternité. </t>
  </si>
  <si>
    <t xml:space="preserve">Lors de cette visite, madame tient à me montrer ce qu’ils avaient prévu pour la chambre et les soins de leurs filles. Je la rassure et lui dit qu’ils ont tout bien pensé. Les filles dormiront, lorsqu’elles seront plus grandes dans les lits prêtés par les grands-parents paternels, qui appartenait à Mr et à son frère jumeau DCD. 
La grand-mère maternelle présente lors de la VAD est restée discrète, soutenant, valorisante pour sa fille. Elle me montre fièrement ce que leur gendre à fait pour que les grands-parents aient des nouvelles quotidiennes de leurs petites filles. Il a confectionné un album/journal qui retrace leur parcours, madame dit que c’était important pour eux et pour leur filles. 
</t>
  </si>
  <si>
    <t xml:space="preserve">Point sur la croissance et l’alimentation
Point sur la gestion des demandes des enfants (gestion des pleurs, du sommeil, ) en fonction de l’état de santé de madame
Point sur l’organisation trouvée pour faire face 
</t>
  </si>
  <si>
    <t xml:space="preserve">Sensibilité : repérage des signaux émis et réponse adaptée, repérage de différences dans le comportement des deux petites sans disqualification de l’une ou l’autre. 
Proximité : portage adapté, gestes doux et rassurants 
Engagement : réflexion pour une bonne organisation et prise en charge des deux filles, veillent au confort de chacune, questionnent le développement et la normalité par rapport à la prématurité
Réciprocité : ajustement dans la communication, verbalisation des émotions, explications des changements, 
</t>
  </si>
  <si>
    <t>Grande fatigabilité, suivi médical très régulier prévu pour diagnostiquer les conséquences pathologiques dues à la grossesse et les différencier de la maladie découverte à l’occasion de la grossesse mais sans lien avec celle-ci</t>
  </si>
  <si>
    <t xml:space="preserve">Problème de reflux gastriques, de coliques, de transit. 
Pleurs du soir, le rythme et la qualité du sommeil, les phases d’éveil, premières découvertes motrices
</t>
  </si>
  <si>
    <t xml:space="preserve">Répartition dans la prise en charge des enfants du fait de l’éloignement géographique du papa du lundi au vendredi et de la grande fatigabilité de madame
Soutien réel et régulier de la famille
</t>
  </si>
  <si>
    <t>Faire connaissance, faire le jeu pour évaluer les besoins</t>
  </si>
  <si>
    <t>Madame parle facilement de son bébé, se projette sans stress, touche son ventre, monsieur est plus réservé, parle peu de ses sentiments mais participe volontiers lorsqu’on l’interpelle</t>
  </si>
  <si>
    <t>Comportement de santé, suivi médical</t>
  </si>
  <si>
    <t>Choix du médecin avec exploration des ressources du territoire</t>
  </si>
  <si>
    <t xml:space="preserve">Madame se sent déjà parent, cette responsabilité ne l’effraye pas même si elle en est conscience
Les 2 parents échange sur le futur avec leur bébé, font référence à leur famille respective, identifie les personnes ressources autour d’eux
</t>
  </si>
  <si>
    <t>La découverte des signaux de l’enfant, les soins du quotidien, les changements d’humeur après l’accouchement</t>
  </si>
  <si>
    <t xml:space="preserve">Très bon accueil, le couple souhaitait être présent ensemble. Mme est en arrêt de travail car a un travail fatiguant. Ils m’expliquent assez rapidement le parcours difficile qu’ils ont eu pour avoir ce bébé. Ils sont en couple depuis 14 ans, se sont rencontrés à Nouméa, madame est originaire de Wallis et Futuna, monsieur est originaire de CHBT mais était partit en Nouvelle Calédonie pour rejoindre de la famille et y a travaillé pendant plusieurs années. Le couple est arrivé en métropole il y a 4 ans, ils sont en accession à la propriété et travaille tous les deux. Mme dit se plaire à chbt, mais dit « heureusement que j’ai trouvé du travail tout de suite ».  Mme à 7 frères et sœurs, 1 de ses sœurs habite le Havre. Madame parle de sa mère toujours à Wallis, dit qu’elle aurait aimé être près de sa fille pour la naissance mais l’éloignement rend le déplacement trop cher. Madame évoque des attitudes culturelles en rapport avec le développement des enfants sur son Ile. 
Madame dit que son désir de devenir mère a mis du temps à venir, puis lorsqu’ils ont décidé d’avoir un bébé, cela n’a pas fonctionnés, ils ont essayé les traitements puis les spécialistes leur ont annoncés que Madame n’avait pas assez d’ovule, que la solution serait un don d’ovocytes, interdit en France à cette époque. Ils sont donc allés en Espagne. Cette grossesse est la 3ème tentative de réimplantation. Auparavant, une n’a pas fonctionné et 1 s’est arrêtée au bout de quelques semaines. Mme dit que pour elle c’était la dernière tentative, elle s’était dit qu’après elle arrêterait, que c’était trop éprouvant physiquement et moralement. Elle dit que sa mère était désolée pour elle, lui disant ce n’est pas normal. 
Le papa dit de la donneuse : « on sait juste que c’est une jeune femme de 23 ans ». Mme parle de son bébé en disant « c’est ma fille ». Ils ne savant pas s’ils recommenceront pour une autre 
Grossesse…ils ont juste fait le choix de congeler les autres embryons. 
</t>
  </si>
  <si>
    <t>Faire le point sur le matériel, l’organisation et l’état psychologique de madame et monsieur avec l’imminence de la naissance</t>
  </si>
  <si>
    <t xml:space="preserve">Madame touche son ventre, dit qu’elle arrive à parler à son bébé mais c’est plus dur pour monsieur. Lorsque nous évoquons comment madame s’imagine sa petite fille, elle arrive à faire part simplement de ses peurs « j’aimerai pas qu’elle soit blonde aux yeux bleu » « j’aimerai qu’elle ait les yeux bleu de son papa mais les cheveux foncés comme moi, normalement ils ont dit qu’ils choisissaient la donneuse en fonction de type des parents pour être au plus près ». madame dit que ce serait plus compliqué pour elle de s’attacher si la petite est blonde et blanche, même si elle dit pourtant c’est déjà ma fille. </t>
  </si>
  <si>
    <t>La grossesse ira -t-elle a terme ? a partir de quel terme il n’y a plus de risque pour le bébé</t>
  </si>
  <si>
    <t xml:space="preserve">Madame se projette elle a déjà « planifié » les jours durant lesquels elle aimerait accoucher car monsieur pourra se libérer et sa sœur qui habite le Havre a posé des jours de congés pour venir voir sa nièce et être à ses côtés. Tout est prêt, madame me montre pour être sure. Nous convenons que madame m’appelle de la maternité car elle souhaite que je passe la voir avec sa fille au cours du séjour. </t>
  </si>
  <si>
    <t>Contrôle du poids avec échanges autour de l’allaitement maternel. Observer les premières interactions : signaux repérés et la réponse apportées., le portage, la communication, recueillir les besoins du couple concernant les soins du quotidien</t>
  </si>
  <si>
    <t xml:space="preserve">Proximité : le portage est contenant, Méliana est lovée dans les bras de sa mère. Elle dort dans la même chambre que ses parents, et dans la pièce de vie en journée, car madame souhaite l’avoir avec elle.
Sensibilité : Mme cherche à comprendre sa petite fille, elle questionne simplement, relate ses observations de pleurs ou de questionnement sur les rythmes et les réponses qu’ils ont apportés à leur fille. Leur analyse et leurs réponses sont adaptées, je les rassure sur leur compétence de parents. 
</t>
  </si>
  <si>
    <t>Santé de Méliana à la naissance et le suivi médical a prévoir</t>
  </si>
  <si>
    <t xml:space="preserve">L’allaitement maternel est bien en place, madame et Méliana semble y prendre du plaisir même si les parents notent une confusion JOUR/NUIT et donc une fatigue de la famille. Madame arrive à dormir dans la journée et vit au rythme de sa fille, elle profite de la présence de sa sœur au domicile.  
Méliana est une petite fille détendue, dans la relation lors de ses temps d’éveil, essentiellement autour de la mise au sein. 
</t>
  </si>
  <si>
    <t xml:space="preserve">Contrôle du poids avec échanges autour de l’allaitement maternel. Observer les premières interactions : signaux repérés et la réponse apportées., le portage, la communication </t>
  </si>
  <si>
    <t xml:space="preserve">Madame parle simplement à sa fille, elle la rassure lorsqu’elle en a besoin. Elle dit ne pas se sentir démunie, elle tolère les pleurs, tout en rassurant Méliana par des paroles, des bercements. Elle aide son conjoint dans la compréhension des pleurs de Méliana, effectivement elle me dit que le papa n’aime pas entendre sa fille pleurer qu’il a l’impression qu’elle est malheureuse, madame me dit « je lui dit que non , elle a tout ce qu’il lui faut, elle a peut-être un peu mal au ventre ou besoin de pleurer pour s’endormir, elle vient de manger, elle est propre et a eu des câlins…et il finit par voir qu’elle se calme on fait comme ça chez nous a Wallis ».
Nous réévoquons les craintes de madame concernant le don d’ovocyte et le fait que Méliana puisse ne pas lui ressembler : Elle dit « elle a les yeux de son papa ça c’est sûre, et dès la maternité j’ai été rassurée, c’est ma fille ». 
</t>
  </si>
  <si>
    <t>Je dois me renseigner pour savoir si la vaccination BCG est nécessaire pour Wallis et Futuna.</t>
  </si>
  <si>
    <t xml:space="preserve">Madame est gênée par une inflammation au niveau d’un sein, je lui préconise des soins et lui propose de lui déposer une ordonnance de tire-lait + me rappeler si besoin. 
Méliana est une petite fille qui s’éveille elle sourit et commence à gazouiller, elle accroche bien le regard de sa maman. Madame est attentive aux signaux de sa petite fille. Le sommeil est de bonne qualité avec un endormissement le plus souvent au sein. 
</t>
  </si>
  <si>
    <t>Contrôle du poids avec échanges autour de l’allaitement maternel. Échanger autour des rythmes de vie de Méliana, de son sommeil de son éveil</t>
  </si>
  <si>
    <t xml:space="preserve">Monsieur a Méliana dans les bras, un peu mal à l’aise mais rassurant pour sa petite fille, madame le rassure le sollicite pour le déshabillage de Méliana. Méliana est endormie et détendue. 
Madame dit, en parlant de monsieur et de sa crainte des pleurs de sa fille : « je lui ai dit ce n’est rien je la connait bien maintenant elle est toujours avec moi c’est plus facile pour moi ». 
</t>
  </si>
  <si>
    <t xml:space="preserve">Rapidement après mon arrivée, le couple me fait part d’un accident survenu récemment : le frère de monsieur est tombé au travail et s’est fracturé les cervical, il est dans le coma et les médecins ne se prononcent pas pour la suite. Monsieur très pudique, s’exprime peu sur ses sentiments, mais a les yeux pleins de larmes, il confie Méliana à madame, plus sereine. Nous évoquons leur difficulté à être dans la joie nouvelle d’être parents et la tristesse de faire face à cet incident dramatique. Méliana reste endormie, je les encourage à expliquer à Méliana qu’elle ne doit pas s’inquiété même si elle ressent leur tristesse ou qu’elle les voit pleurer, qu’elle n’y est pour rien et que dans tous les cas ils sauront faire face pour prendre soin d’elle et qu’ils savent où demander de l’aide si besoin. Madame dit qu’elle va le faire. </t>
  </si>
  <si>
    <t>Mr vient de débuter son congé paternité.</t>
  </si>
  <si>
    <t>Contrôle de la croissance, évaluation clinique de la santé des enfants, prendre des nouvelles des parents</t>
  </si>
  <si>
    <t xml:space="preserve">Méliana regarde sa mère lorsqu’elle lui parle, Mme me dit qu’elle la sent rassurée quand elle la sent autour d’elle, de ce fait madame a installé un lit dans le salon afin que Méliana soit plus rassurée et arrive à dormir la journée plus longtemps. L’endormissement seule, au repérage des signes de fatigue, est maintenant possible pour Méliana. Elle est détendue lors de la visite, commence à sourire en réponse et à émettre quelques sons, madame sourit en le disant et lorsque Méliana le fait. </t>
  </si>
  <si>
    <t xml:space="preserve">Sommeil : conforte madame dans son choix d’avoir installé Méliana dans le salon pour faciliter son sommeil par la réassurance. Échanges sur l’intérêt de plus tard l’aider à dormir dans la chambre de ses parents ou la sienne. 
Alimentation : introduction d’un a deux biberons car les parents souhaitaient que Mr donne le bib le soir, il y trouve un grand intérêt et apprécie soutenir madame.
Soins cutanés : conseils sur un érythème fessier débutant
</t>
  </si>
  <si>
    <t xml:space="preserve"> Rapidement après mon arrivée, madame me dit que ce matin ils ont eu un appel téléphonique de Nouméa, le frère de Mr serait au plus mal. Mme me dit qu’elle a réussi à mettre des mots sur la situation auprès de sa fille, elle la trouve paisible et pas affectée par les problèmes actuels de la famille. Je la félicite d’avoir pu le faire, que sa fille en montre les bénéfices. 
Au cours de la visite, madame donne la tétée a Méliana, puis a la fin afin de pouvoir se rhabiller, elle me donne Méliana dans les bras, je suis restée un moment avec Méliana soit la tête posée sur mon épaule en attendant un rot soit en face à face dans un échanges visuel et de sons, madame participe et dit a sa fille « eh bien dis donc t’a l’air bien, t’en a des choses à raconter, c’est bien ». 
Parfois Mme me tutoie , je pense que c’est en lien avec sa culture, je laisse faire car la distance relationnelle  est toujours adaptée. 
</t>
  </si>
  <si>
    <t xml:space="preserve">Faire le point sur l’allaitement maternel
Évaluer l’état émotionnel/humeur de mme depuis la dernière visite
Fiche activité autour du développement de son enfant
</t>
  </si>
  <si>
    <t xml:space="preserve">Fiche activité n°8 : mme a une vision assez juste des fourchettes d’acquisition des différentes compétences d’un bébé. Elle a hâte car elle indique que son bébé n’a que très peu de moments d’éveils ce qu’elle vit difficilement car soit il dort soit il pleure. Mme fait vite le lien avec des jouets qu’elle a , notamment des livres pour avoir des conseils et/ou suggestions.
Mme est attentive à son bébé mais dit avoir du mal à comprendre qu’il soit si demandeur envers elle. Discussion autour des pleurs. Mme est dans l’attente d’une interaction plus importante avec son bébé ; des phases d’éveil avec des sourires.
L’activité autour du portage n’a pas était faite comme nous l’avions convenu la fois précédente car bébé dort dans ses bras et mme n’a pas envie qu’on l’embête car il n’avait pas dormi depuis le matin.
</t>
  </si>
  <si>
    <t xml:space="preserve">Santé mentale : mme est très fatiguée car bébé lui laisse peu de temps de répits, elle dit que moralement c’est très dur d’assumer seule ce bébé. De plus, Mme porte de la culpabilité envers son bébé aujourd’hui car en voulant lui couper les ongles le matin même elle l’a fait saigner ce qui a provoqué un malaise vagal chez mme impliquant que la grand-mère ait dû prendre le relai. Réassurance de mme, blessure toute petite.  Mme va prendre contact avec un psychiatre car elle se rend compte que plein de choses de son passé ne sont pas réglées.de plus elle est très attristée que le père du bébé, qui ne l’a pas reconnu, ne demande pas de nouvelles
Fatigue maternelle et diverses douleurs notamment au dos. Je lui conseille de consulter un ostéopathe.
</t>
  </si>
  <si>
    <t xml:space="preserve">Conseils donnés pour la coupe des ongles et les différents matériels de puériculture présents dans la chambre. Mme semble attendre une validation de ma part.
L’allaitement maternel fonctionne bien, mme y prend du plaisir mais reconnait être parfois lasse qu’il soit si souvent au sein.
Alimentation du nouveau-né : mme envisage de reprendre le travail en mars/ avril : se questionnent sur le possibilités de poursuite de l’allaitement ( tirer son lait, faire du mixte, passer au lait artificiel…). Informée des différentes possibilités et avantages et inconvénients de chacune.
Discussion autour des modes de garde
</t>
  </si>
  <si>
    <t xml:space="preserve">mme se questionne énormément sur son projet de vie, se sent très seule. S’interroge sur le fait de rester ici ou de s’installer sur marseille où elle aurait un réseau familial de soutien ( frère+père). Sa mère avec qui elle vit l’aide mais du fait de son état de santé peut prendre difficilement le relai. De plus, le quotidien avec bébé est souvent source de disputes. discussion autour du rôle de chacune.
Mme s’est donné les 15 prochains jours pour réfléchir à son projet de vie.
</t>
  </si>
  <si>
    <t>Faire connaissance avec Lou et Nina et prévoir la sortie proche : fixer une VAD, faire le point sur l’organisation, les préparatifs</t>
  </si>
  <si>
    <t xml:space="preserve">Lors du change de chacune, madame prend le soin de gestes doux, elle a des petits mots d’empathie, est attentive à leur mimique et y répond de façon adaptée. 
Proximité : madame passe tout son temps auprès de ses filles, attache une grande importance au portage, leur caresse le dos alors qu’elle dorment sur elle. 
</t>
  </si>
  <si>
    <t xml:space="preserve">Fatigabilité, suivi et examens médicaux </t>
  </si>
  <si>
    <t>Suivi médical, traitements médicamenteux</t>
  </si>
  <si>
    <t xml:space="preserve">Lou et Nina ont été transférées en néo nat à CHBT pour 3 à 4 jours afin que les parents puissent être présent auprès de leurs filles tout en pouvant organiser le logement (n’y sont pas revenu depuis fin Aout). Madame se sent prête à récupérer ses filles , elle a hâte. Le papa sera là comme ils l’avaient prévu. Il ne reprendra son travail que début Novembre. </t>
  </si>
  <si>
    <t>Faire le point sur la croissance et la gestion du quotidien avec les filles</t>
  </si>
  <si>
    <t xml:space="preserve">Observation des filles sur un temps de sommeil pour l’une et de pleurs pour l’autre
De la sensibilité envers Lou qui semblait inconfortable, parole de réconfort, empathie sur les sensations ressenties par l’enfant, grande douceur dans les gestes et paroles
On voit que madame a passé de longs moments à observer ses enfants, elle le fait spontanément et les minutes ne lui semble pas longues, les échanges se font tout en regardant les filles
</t>
  </si>
  <si>
    <t xml:space="preserve">Suivi médical des complications de grossesse et de la maladie découverte au décours de cette grossesse 
La fatigue et sa gestion
La possibilité pour madame de voir une psychologue comme elle en avait la possibilité en néonat
</t>
  </si>
  <si>
    <t>Sommeil, pleurs, coliques</t>
  </si>
  <si>
    <t>Inquiétudes sur la possibilité de madame à gérer ses deux filles du fait de son état de santé</t>
  </si>
  <si>
    <t xml:space="preserve">Proposition de prise en charge financière par la PMI en complément de la CAF pour un soutien de TISF
Lien avec la psychologue PMI pour des interventions à domicile
</t>
  </si>
  <si>
    <t>Échanger avec le couple sur leurs attentes et leurs questionnements à l’aide du jeu de cartes</t>
  </si>
  <si>
    <t xml:space="preserve">Proximité : madame touche son ventre, parle des mouvements ressentis, qu’elle ne sent pas ses 2 filles bouger de même façon. Mr dit toucher le ventre mais sent que sa femme a peur qu’il fasse mal aux bébés
Sensibilité, empathie :  elle dit chanter pour ses filles, s’inquiète pour leur santé, monsieur est rassurant mais trop pour madame qui a du mal à l’entendre
Engagement : même si les professionnels hospitaliers ont conseillé au couple de ne pas trop se projeter dans cette grossesse a risque, ils ont fait le choix de prendre leurs futurs enfants en considération et de les penser 
</t>
  </si>
  <si>
    <t>Comportements de santé, problèmes de santé actuels liés ou pas à la grossesse</t>
  </si>
  <si>
    <t>Risques liés à la particularité de cette grossesse mono choriale et mono amniotique (prématurité, syndrome transfuseur/transfusé, risque malformation cardiaque)</t>
  </si>
  <si>
    <t xml:space="preserve">Questionnement du couple sur leur organisation en postnatal pour prendre en charge les bébés
Pour monsieur, qui sera absent la semaine, questionnement sur sa place de père
Repérage du réseau de soutien  (famille, amis)
</t>
  </si>
  <si>
    <t>Les changements d’humeur après l’accouchement, le stress de devenir parents, l’investissement du papa, l’aménagement du logement, l’alimentation des bébés , gestion des rythmes, découverte des signaux, qui fera quoi auprès de l’enfant,, les soins quotidiens, développement de l’enfant</t>
  </si>
  <si>
    <t xml:space="preserve">Échanges spontanés, fluides, intéresses, 
Mme dit qu’elle a peu confiance en elle, inquiète ++ sur sa grossesse, sa santé
Monsieur essaie de rassurer mais cela agace parfois madame qui lui dit « t’en sait rien, tu ne peut pas savoir » et a d’autres moments, plus sur leur positionnement après la naissance, elle lui dit « oui c’est vrai t’as peut-être raison ». Ils reconnaissent ne pas avoir eu la même éducation, ils en ont échangé et essaient de construire leur propre parentalité. 
Monsieur se livre rapidement sur son histoire, il est issu d’une famille bourgeoise avec une éducation strict mais pas sévère, ils étaient 2 avec son jumeau dans cette famille. Le jumeau de Mr est décédé d’un cancer il y a 3 ans. Il évoque la difficulté pour ses parents à investir cette grossesse, cela leur rappelle ce fils qui n’est plus là. Mr dit qu’il sait pouvoir néanmoins compter sur ses parents pour la suite. 
Madame est issue d’une famille de cadre moyen, elle a une sœur plus jeune, de son éducation elle dit avoir eu beaucoup d’écoute et d’attention de la part de ses 2 parents. 
</t>
  </si>
  <si>
    <t>Préparer l’adaptation à la crèche et la transition avec ma collègue</t>
  </si>
  <si>
    <t>Toujours lien fusionnel, l’enfant a toujours beaucoup besoin des bras de ses parents, il est difficile pour l’enfant de resté seule sur le tapis, enfant inquiète</t>
  </si>
  <si>
    <t>Nous avons abordé l’état psychologique de madame</t>
  </si>
  <si>
    <t>Le développement psychomoteur, l’alimentation et la notion de rythme chez l’enfant</t>
  </si>
  <si>
    <t>Rôle des grands parents</t>
  </si>
  <si>
    <t>la transition avec ma collègue et dérouler de l’adaptation à la crèche</t>
  </si>
  <si>
    <t xml:space="preserve">Toujours lien fusionnel, l’enfant a toujours beaucoup besoin des bras de ses parents. Toujours un peu inquiète </t>
  </si>
  <si>
    <t xml:space="preserve">Comment madame a vécu l’adaptation à la crèche : madame a pleuré le premier jour. A décidé de repousser sa reprise d’activité et de faire une adaptation plus longue à la crèche ;
Les temps de crèche restent encore courts mais madame commence à apprécier ces temps sans son enfant
</t>
  </si>
  <si>
    <t xml:space="preserve">
Le développement psychomoteur, l’alimentation et la notion de rythme chez l’enfant et notamment le sommeil
</t>
  </si>
  <si>
    <t>Je quitte mon poste sur le territoire, c’était la dernière visite avec moi et le suivi va se poursuivre avec ma collègue</t>
  </si>
  <si>
    <t>Connaissance avec Madame et Eole suite au départ de ma collègue et adaptation à la crèche</t>
  </si>
  <si>
    <t xml:space="preserve">Lien fusionnel avec Eole, Madame très attentive aux besoins d’Eole. 
Eole arrive à rester un peu plus longtemps seule sur le tapis d’éveil depuis qu’elle va à la crèche. 
</t>
  </si>
  <si>
    <t xml:space="preserve">Madame se sent mieux, moins anxieuse, elle essaye de prendre du temps pour elle et de retrouver ses centres d’intérêts. 
Depuis qu’Eole reste plus longtemps à la crèche et que les journées se passent bien, Madame apprécie son temps libre. 
</t>
  </si>
  <si>
    <t>Sommeil et plus particulièrement de l’endormissement qui n’est pas autonome, alimentation</t>
  </si>
  <si>
    <t>Continuer le suivi, parler du sommeil d’Eole et de ses nouvelles acquisitions</t>
  </si>
  <si>
    <t>Très bon lien d’attachement, Madame très valorisante dans ses propos envers Eole. Et à l’écoute de sa fille. Eole arrive un peu plus à se détacher de madame lorsqu’elle joue</t>
  </si>
  <si>
    <t xml:space="preserve">Madame décrit beaucoup d’évolutions depuis 15 jours pour Eole, elle communique plus, pointe du doigt, elle se déplace en rampant, se met assise. Nous reparlons du sommeil et de l’endormissement pour Eole. Depuis quelques jours, les siestes et la nuit elle dort dans sa chambre (première partie de nuit), endormissement rapide avec une présence. Valorisation de ce changement positif, où madame peut dire qu’elle dort mieux ainsi que sa fille.  A la crèche, où elle va deux jours par semaine, elle dort très bien sur les temps de siestes, endormissement autonome. 
Nous reparlons de l’alimentation, Eole peut refuser de manger son plat le midi, madame a besoin d’être rassurée sur ce qu’elle fait. 
</t>
  </si>
  <si>
    <t>Evolution d’Eole, refaire le point sur l’alimentation et le sommeil</t>
  </si>
  <si>
    <t xml:space="preserve">Très bon lien d’attachement, Eole et madame communique en associant la parole et le langage des signes, Eole commence à signer ce qui favorise une meilleure compréhension entres elles. </t>
  </si>
  <si>
    <t xml:space="preserve">Madame parle des évolutions d’Eole, qu’elle se déplace de plus en plus, debout avec appui ou en rampant, monte les escaliers à 4 pattes. Au niveau de l’alimentation, Eole commence à manger seule, madame est moins anxieuse par rapport à l’alimentation. 
Au niveau du sommeil, Eole a besoin de présence pour s’endormir, à la crèche elle s’endort de façon autonome. Madame peut dire que c’est plus facile maintenant qu’Eole grandit, ils se posent beaucoup moins de questions. 
</t>
  </si>
  <si>
    <t xml:space="preserve">Eole va à la crèche 3 jours/semaine, ce qui permet à Madame d’avoir du temps pour elle. Elle est dans une dynamique de recherche d’emploi. 
Les parents de madame sont aussi un relai et garde Eole de temps en temps pour permettre au couple de se retrouver. 
</t>
  </si>
  <si>
    <t>Poser les bases de l’alliance de travail, investiguer les besoins du couple</t>
  </si>
  <si>
    <t xml:space="preserve">Le couple suit des cours de préparation à l’accouchement utilisant l’haptonomie. Les futurs parents ont appris à toucher le ventre de madame et à parler à leur bébé.
Durant l’entretien madame se touchera régulièrement le ventre, monsieur apposera sa main sur le ventre de sa compagne. Ils pourront parler de la réaction de leur bébé lorsqu’ils touchent le ventre. « Il sait faire la différence entre mon compagnon et moi, j’ai l’impression qu’il est plus calme avec lui » pourra dire madame. « Ou au contraire fortement réagir quand j’ai été absent deux jours » ajoutera monsieur.
</t>
  </si>
  <si>
    <t>Nous avons parlé de son suivi médical. Nous avons abordé le baby blues, la fatigue et le sommeil de la maman</t>
  </si>
  <si>
    <t>Nous avons parlé de l’allaitement maternel, le suivi médical et la vaccination. Le couple se posait des questions sur l’obligation vaccinale et le respect ou non du calendrier vaccinal.</t>
  </si>
  <si>
    <t xml:space="preserve">1- La découverte des signaux de l’enfant
2- Le suivi médical de l’enfant
3- La gestion des rythmes de l’enfant
4- Les étapes de développement
5- Les changements du corps pendant la grossesse
6- Les changements d’humeur après l’accouchement
7- L’alimentation de bébé
8- Les ressources médicales et sociales disponibles
9- Possibilité de rencontrer d’autres parents
</t>
  </si>
  <si>
    <t>Renforcer l’alliance de travail et continuer à aborder les thématiques prioritaires identifiées lors de la visite n°1</t>
  </si>
  <si>
    <t xml:space="preserve">Nous avons reparlé du suivi médical et de la vaccination, sujet pour lequel je leur ai ramené une revue scientifique pour les aider dans leur choix et qu’ils vont pouvoir consulter tranquillement chez eux et me la redonner ultérieurement.
Nous avons également ré aborder le développement de l’enfant et notamment les différents stades d’évolution 
</t>
  </si>
  <si>
    <t>Le couple semble très au clair sur le rôle de chaque parents et des grands parents</t>
  </si>
  <si>
    <t>Nous avons reparlé de la manière dont allait s’organiser les visites après la naissance</t>
  </si>
  <si>
    <t>Reprise du lien avec intervenante 119 suite à arrêt maladie.</t>
  </si>
  <si>
    <t>Bon lien mère enfant, madame est très attentive au moindre signe de son enfant et essaie de les interpréter. Par exemple madame repère bien les moments d’éveil calme, idéal pour proposer une tétée</t>
  </si>
  <si>
    <t xml:space="preserve">Enfant très éveillé, qui fixe le regard de sa maman
Nous parlons du développement de l’enfant et notamment les différents stades d’évolution 
</t>
  </si>
  <si>
    <t>Nous parlons de la reprise de travail de monsieur qui peut partir à la semaine et des inquiétudes de madame face à cette situation, de l’implication des grands-parents maternels chez qui madame va dormir avec son enfant une partie de la semaine</t>
  </si>
  <si>
    <t>Observation du bébé et des signaux qu’il émet. Valorisation de madame qui observe bien son enfant et repère bien les signaux qu’il émet.</t>
  </si>
  <si>
    <t>Nous avons abordé la fatigue et les changements d’humeur.</t>
  </si>
  <si>
    <t>Nous avons essentiellement évoqué le sommeil</t>
  </si>
  <si>
    <t>Nous parlons du projet professionnel du père l’obligeant à partir à la semaine du domicile et du vécu de la maman face à cela</t>
  </si>
  <si>
    <t>En connaitre plus sur l’histoire du couple et chaque parent</t>
  </si>
  <si>
    <t>Activité attachement n°6 je joue tu souris ! L’enfant sourit à sa maman, babille</t>
  </si>
  <si>
    <t>Nous évoquons l’humeur de madame qui est fluctuante</t>
  </si>
  <si>
    <t>Nous avons abordé la psychomotricité libre et j’ai donné des conseils sur l’installation d’un tapis au sol</t>
  </si>
  <si>
    <t>Vision de la place de la mère de Mme auprès de son petit-fils._x000D_
Place du père auprès du bébé notamment avec la mise en place de l'adaptation chez l'assistante maternelle._x000D_
Place du père à la reprise du travail de la mère au sein de l'organisation du foyer</t>
  </si>
  <si>
    <t>Prendre des nouvelles de madame qui a connu des soucis d’allaitement</t>
  </si>
  <si>
    <t>L’enfant dormait à mon arrivée, elle s’est réveillée au cours de l’entretien, madame l’a pris dans les bras. Je peux observer de bons échanges maman bébé : sourires, babillage. L’enfant va manifester des signes de fatigues que madame va bien repérer et elle va lui proposer à nouveau de dormir dans son couffin. L’enfant jouera avec un de ses doudou, l’attrapera. Ce que je ne manque pas de relever auprès de la maman. Et l’enfant se rendormira. Je valorise la maman dans ses compétences d’observation et de réponses adaptées à son enfant</t>
  </si>
  <si>
    <t xml:space="preserve">Je prends des nouvelles de ses difficultés d’allaitement et des douleurs lié à un canal lactifère bouché et une mastite à suivre.
Madame évoque son humeur qui d’après madame est fluctuante en fonction de comment va son enfant. Madame parle de fusion avec son enfant et s’inquiète de comment va se passer la séparation lors de la mise en place du multi-accueil en septembre.
</t>
  </si>
  <si>
    <t xml:space="preserve">Nous parlons du sommeil de l’enfant et des différentes phases qui le composent puisque l’enfant manifeste plus de difficulté à s’endormir seul.
Nous reparlons psychomotricité libre et de ce qui peut être proposé à l’enfant en terme d’activité d’éveil
</t>
  </si>
  <si>
    <t>Nous reparlons du projet professionnel de monsieur qui change et de madame ainsi que des démarches auprès du multi-accueil que madame a effectuées</t>
  </si>
  <si>
    <t>Prendre des nouvelles de madame et de son enfant suite à un épisode compliqué pour la maman face aux pleurs de sa fille qui avait engendré un lien téléphonique la semaine précédente</t>
  </si>
  <si>
    <t>Séparation difficile au moment où madame va poser son enfant sur son tapis de jeux et puis quand s’éloigne. Pleurs +++ de l’enfant qu’on sent inquiète. Maman attentive, essayant de répondre au mieux. L’enfant réagit très bien aux chansons de sa maman.</t>
  </si>
  <si>
    <t>Je prends des nouvelles suite à un épisode de pleurs chez son enfant lors des séparations. Madame va mieux au niveau moral, a besoin de trouver des explications aux pleurs de son enfant. A pu être soutenue par sa mère et son conjoint sur cette période, prendre du temps pour elle. Elle est allée au cinéma mais n’a cessé de penser à son enfant du fait de la présence d’enfant dans la salle alors que le film n’était pas forcement adapté pour eux.</t>
  </si>
  <si>
    <t>Nous échangeons sur le développement psychomoteur et la séparation en amenant madame à repenser à ces moments difficiles dans la séparation avec son enfant qu’elle a connu précédemment afin de retrouver et remettre en place des solutions qui avaient bien marchées dans ces moments là.</t>
  </si>
  <si>
    <t>Nous échangeons à nouveau sur le projet professionnel de monsieur et le besoin de madame que monsieur rentre le soir à la maison. Madame a pu en parler avec monsieur, des contraintes budgétaires les empêchent pour le moment. Mais des évolutions du côté de monsieur s’envisagent avec un rapprochement lieu de travail- domicile</t>
  </si>
  <si>
    <t>Discution autour des difficultés d’endormissement de leur enfant (fiche attachement n°26)</t>
  </si>
  <si>
    <t>Maman à « fleur de peau », a hâte de commencer la crèche, début d’adaptation prévue le 21/08) pour son enfant même si la séparation l’inquiète. Nous reparlons de l’importance d’avoir du temps pour elle et même de s’octroyer du temps pour leur couple.</t>
  </si>
  <si>
    <t xml:space="preserve">L’enfant n’arrive pas à s’endormir seule, a besoin des bras de berceuse. L’endormissement peut être long, ce qui est difficile à vivre pour les parents. Séparation difficile, l’enfant se manifeste dès que le parent s’éloigne. Les pleurs peuvent vite devenir inconsolables s’ils essaient de le laisser seul s’endormir ou un peu plus longtemps éloigné du parent et l’enfant est alors très difficile à calmer et rassurer. Les parents ont une bonne observation des signes de fatigue et des différents pleurs exprimés par leur enfant. Les parents sont un peu démunis face à cela mais difficilement prêts à tenter de laisser leur enfant s’endormir seul(Sommeil fiche 46). Ambivalence entre le besoin de se séparer et mettre en œuvre la séparation.
Nous évoquons la prise de biberon qui est compliqué et qui empêche madame de pouvoir faire garder son enfant plus de 2 h sereinement. Nous parlons aussi de la diversification alimentaire (alimentation fiche 47)
</t>
  </si>
  <si>
    <t>Monsieur est en période de vacances, va prendre sa place auprès de l’enfant pour soulager madame et qu’elle puisse prendre du temps pour elle. Nous évoquons aussi la possibilité de garde par les grands parents.</t>
  </si>
  <si>
    <t>Travailler autour de la séparation</t>
  </si>
  <si>
    <t>Relation mère enfant fusionnelle. La séparation est très difficile même pour poser l’enfant sur le tapis d’éveil. L’endormissement se fait dans les bras avec des pleurs de l’enfant et peut durer longtemps.</t>
  </si>
  <si>
    <t>Cette situation est difficile à vivre pour la maman. Elle en a à la fois marre d’être tout le temps collé à sa fille et en même temps elle vit mal le fait de se séparer de sa fille. Elle s’inquiète de comment va se passer l’adaptation de son enfant au multi accueil (prévue fin aout). Elle a peur de pleurer. Le fait d’évoquer cela avec elle, madame pleure. Quand elle quitte la maison en laissant l’enfant à son papa, elle n’arrive pas à profiter de ce temps et pense au manque que doit ressentir son enfant. Je lui ai proposé de rencontre la psychologue de la PMI. Madame doit y réfléchir.</t>
  </si>
  <si>
    <t>Place du père dans la séparation mère enfant</t>
  </si>
  <si>
    <t>J’ai annoncé à la famille mon départ du secteur pour un autre poste sur un autre territoire et que le relais avec ma collègue allait se faire fin aout début septembre.</t>
  </si>
  <si>
    <t xml:space="preserve">Me présenter
Faire connaissance
Soutenir Mme dans ses angoisses
</t>
  </si>
  <si>
    <t>Mme a réussi à observer les compétences de sa fille dans la tétée</t>
  </si>
  <si>
    <t xml:space="preserve">La santé psychique
Le sommeil de la mère et de l’enfant
Le mal de dos
</t>
  </si>
  <si>
    <t xml:space="preserve">La prise de poids, le développement de la naissance à 3 mois
Le suivi médical
L’allaitement maternel
La mort subite du nourrisson
</t>
  </si>
  <si>
    <t xml:space="preserve">Le réseau de soutien social
La place du père
</t>
  </si>
  <si>
    <t xml:space="preserve">Je rencontre Mme pour la première fois, elle est surprise de me voir et s’attendait à rencontrer ma collègue qui avait fait les premières VAD prénatales.
Je lui indique que cette dernière ne reviendra pas et que c’est moi qui prends le relai.
Mme ne fait aucune difficulté. Elle m’invite à m’installer sur le canapé avec elle.
Elle me parle facilement de ce qui l’inquiète, de ses angoisses.
Nous pesons ensemble sa fille et notons qu’elle est attentive à notre conversation. Le portage est adapté.
Mme me parle de ses angoisses : la fièvre qui pourrait arriver, étouffer sa fille pendant la tétée, la mort subite du nourrisson.
Je prends le temps d’expliquer les signes de la fièvre et la conduite à tenir. Mme m’écoute attentivement et acquiesce à mon discours. Cette semaine, elle est allée en catastrophe chez son médecin croyant que Chloé avait de la fièvre : Chloé avait trop chaud dans son cosi et Mme n’avait pas pris la température.
Je propose également de revoir ensemble l’installation pour la tétée. Il n’y a aucun danger pour Chloé de s’étouffer, écrasée sous le sein de Mme. Mme le constate elle-même et se sent de suite plus à l’aise. Je l’aide à se détendre pendant la tétée et à observer les signes de bienêtre de sa fille.
Je la félicite sur l’installation de sa fille dans son lit pour prévenir la mort subite du nourrisson. Mme explique qu’elle a besoin de regarder sa fille en permanence pour vérifier qu’elle est bien en vie.
Un de ses cousins est décédé de la MSN quand elle était enfant et toute la famille en est restée traumatisée.
Je note avec elle une plagiocéphalie positionnelle pour laquelle je l’encourage à voir son médecin traitant.
Nous convenons d’un autre RDV à sa demande la semaine suivante.
</t>
  </si>
  <si>
    <t xml:space="preserve">Evaluer les angoisses de Mme
Peser Chloé
</t>
  </si>
  <si>
    <t xml:space="preserve">Mme est très attentive à sa fille, elle lui parle et la porte contre elle.
Chloé regarde sa mère et s’accorde au portage proposé
</t>
  </si>
  <si>
    <t xml:space="preserve">L’activité physique après l’accouchement
La santé mentale
Le sommeil de la mère et l’enfant
</t>
  </si>
  <si>
    <t xml:space="preserve">Le développement de la naissance à 3 mois
Le choix des jouets
Le suivi médical
</t>
  </si>
  <si>
    <t xml:space="preserve">Les besoins sociaux des familles
La mort subite du nourrisson
Le père
</t>
  </si>
  <si>
    <t xml:space="preserve">Mme m’accueille cordialement, elle terminait sa sieste avec Chloé (chacune son lit)
Nous commençons par peser Chloé qui a bien grossi, Mme s’en réjouit. Elle est ravie de pouvoir donner le sein de façon plus sereine depuis la dernière visite, elle se sent à l’aise et détendue pour les tétées. Mme explique qu’elle est moins fatiguée.
Mme se dit aussi plus détendue par rapport à l’éventuelle fièvre de sa fille, elle ne prend plus sa température qu’une fois par jour. Elle parvient mieux à gérer ses émotions.
Je note de nouveau la plagiocéphalie pour laquelle une ordonnance de kiné serait bienvenue ainsi que le portage en écharpe. Mme explique qu’elle aurait besoin d’aide pour installer Chloé en écharpe de portage, nous convenons donc d’une VAD la semaine suivante. Elle va contacter son médecin traitant pour l’ordonnance de kiné. Elle a déjà vu un ostéopathe mais sans effet, elle a aussi mis en œuvre mes conseils de la semaine passée.
Mme va coucher Chloé et me dit qu’elle pleure parfois un peu avant de s’endormir, c’est ce qui se passe sous nos yeux (elle la surveille par une caméra). Je note avec elle qu’elle a bien repéré les besoins de sa fille et qu’elle sait déjà comment elle réagit.
Mme me parle ensuite de son arrivée en Loir Atlantique : forcée par le travail de son mari. Elle a dû quitter son emploi qui lui plaisait, elle a pris 20kg et le vit très mal, elle a laissé sa famille et ses amis.
C’est très difficile pour elle, elle se sent isolée et n’a pas réussi à recréer un réseau professionnel et amical ici. L’entreprise pour laquelle travaille Mr va probablement fermer dans les semaines qui viennent, ce sera alors l’occasion de partir
Elle souhaite vivement retourner en Franche Comté auprès de sa famille et retrouver son activité professionnelle (professeur de pilate)..
Mme est en contact très régulièrement avec sa mère par téléphone. Celle-ci lui donne quelques conseils que Mme pense soutenants.
</t>
  </si>
  <si>
    <t>Installer Chloé dans l’écharpe de portage</t>
  </si>
  <si>
    <t>Regards réciproques, attention conjointe et échanges verbaux</t>
  </si>
  <si>
    <t xml:space="preserve">Le développement de l’enfant de la naissance à 3 mois
Le suivi médical
L’allaitement maternel
Les voyages de bébé
Le choix des jouets
</t>
  </si>
  <si>
    <t xml:space="preserve">Histoires de vie et traumas
Mauvais traitements et maltraitance
Les besoins sociaux des familles
Le père, sa place et son accompagnement
</t>
  </si>
  <si>
    <t xml:space="preserve">Mme note quand j’arrive que sa fille est fatiguée. Elle repère très bien ses besoins à présent et y répond de façon adaptée. Elle va la coucher et explique que sa fille va pleurer un peu avant de s’endormir. C’est ce qui se passe.
Mme regarde très peu son portable qui lui retransmet une vidéo de sa fille en direct.
Nous évoquons la prise en charge de Chloé en kinésithérapie pour la plagiocéphalie. Mme est attentive à sa fille et note bien à présent les postures de tête qu’elle adopte. Elle met en pratique les conseils apportés la semaine précédente. 
La conversation tourne ensuite autour des besoins de Mme : Mme souhaite repartir en Franche-Comté d’où elle vient. Le soutien de sa famille et de sa mère en particulier lui est précieux. Son travail lui manque, son autonomie aussi. Elle souhaite vivement retrouver une vie sociale. En Franche-Comté, elle pourrait facilement confier sa fille à sa mère pour avoir une activité professionnelle et des relations sociales.
Elle part donc fin décembre pour les fêtes de Noël en famille et espère ne pas avoir à revenir. C’est son père qui vient la chercher. J’apporte quelques conseils pratiques pour le voyage avec Chloé. Mme les reçoit avec plaisir et attention.
Mme espère qu’elle et son mari seront licenciés.  L’entreprise pour laquelle ils travaillent se porte mal. Ils espèrent qu’un poste soit proposé à Mr dans leur région d’origine.
Je questionne le nom de famille de Chloé : elle porte le nom de Mme, le couple est marié.
Mme me raconte l’histoire de son mari. Il a été placé tout petit car sa mère les avait laissés, ses sœurs et lui, seuls dans l’appartement. La mère rencontrant de graves troubles psychiques, elle n’en a jamais récupéré la garde. Son père n’a jamais souhaité faire partie de sa vie. Il a vécu en foyer. Mme l’a rencontré jeune, il considère la famille de Mme comme la sienne même s’il entretient de rares relations avec sa mère.
A leur mariage, il a souhaité abandonner tout lien avec son père et prendre le nom de Mme.
</t>
  </si>
  <si>
    <t xml:space="preserve">Recueil des besoins
Prendre des nouvelles de la grossesse
</t>
  </si>
  <si>
    <t xml:space="preserve">Suivi de grossesse
Etat psychique
</t>
  </si>
  <si>
    <t xml:space="preserve">Place du père
Place de la grand-mère, de la colocataire
</t>
  </si>
  <si>
    <t xml:space="preserve">L’alimentation
La connaissance des étapes de développement de l’enfant
L’alimentation du bébé
La découverte des signaux de l’enfant
Le mode de garde de l’enfant la première année
La qualité du logement
Les soins quotidiens du bébé
Où trouver les informations fiables
Le suivi médical de l’enfant
</t>
  </si>
  <si>
    <t xml:space="preserve">VAD proposée pour le 28 juin 2017.
Mme accepte avec plaisir.
Elle me reçoit cordialement, m’offre un thé.
Je vois qu’elle a beaucoup voyagé : elle dit que c’est sa passion et son métier. Elle a travaillé en agence de voyage.
Elle a fait des études dans le tourisme en Italie car sa mère est d’origine italienne. C’est un pays qu’elle aime particulièrement, elle y retourne tous les ans pour voir sa famille.
Son père est algérien. 
Elle est née en France. Ses parents sont séparés.
Sa mère vit à Brive, ville de son enfance. Elle souhaite la faire venir à Nantes car elle a une santé fragile. Elle est à la retraite et yit dans un appartement HLM. Elle n’a pas de gros revenus.
Mme explique que le père du bébé en kényan. Il n’est pas venu en France, c’est elle qui est rentrée alors qu’elle était en France. Elle a des questions autour de la reconnaissance de ce bébé par le père alors qu’il est à l’étranger. Je l’oriente donc vers le CIDFF pour avoir des réponses justes.
Elle se demande combien de temps il est raisonnable de rester en France pour le bébé avant d’aller vivre en Afrique : c’est son but. Elle me parle beaucoup de ses voyages au Kénya et des gens qu’elle y a rencontrés : ils sont vraiment très gentils et désintéressés.
Actuellement, elle vit en collocation avec une amie et son chien. Cette amie rencontre de grandes difficultés à vivre seule. 
Mme a fait une demande de logement social. Elle souhaiterait que sa mère puisse vivre aussi dans un logement social dans la même résidence qu’elle pour pouvoir être présente pour elle.
Elle ne souhaite pas confier son bébé à sa mère, plutôt un mode de garde autre.
Dans un premier temps, elle vivrait toujours en colocation avec son amie.
Mme est propriétaire d’une maison sur une autre commune, elle est en vente actuellement car elle s’est séparée de son compagnon.
La grossesse se passe bien, Mme est toujours en activité. Elle est guide pour une association qui gère un écomusée rural. Elle envisage de poursuivre une petite activité administrative pour cette asso pendant son congé maternité.
Mme a téléchargé une application sur son téléphone : Materniteam. Elle me montre comment elle fonctionne et en est très contente.
Elle est accompagnée par une sage-femme libérale qui répond à ses questions autour de la grossesse.
L’entretien est très fluide et agréable. Je n’ai aucun mal à m’installer sur le canapé avec Mme.
Je lui propose le jeu de recueil des besoins avec les petites cartes. Elle souhaite que ce soit moi qui les manipule.
Elle sait très bien me dire si elle a besoin ou pas en fonction des thèmes proposés. Ses besoins d’accompagnement sont centrés autour du quotidien avec le bébé.
J’ai l’impression qu’elle a bien investit la grossesse et tout ce qui tourne autour : sage femme, examens…
Elle ne parle pas du bébé pour lui-même, cela me donne l’impression, après coup, qu’elle ne l’a pas encore investit. Elle reste beaucoup dans l’organisation du logement, de sa mère, de la reconnaissance du père.
Nous prévoyons une prochaine VAD début septembre.
Je l’oriente aussi vers l’assistante sociale du CMS pour les démarches autour du logement.
Cette dernière a rencontré Mme et l’a trouvée fragile, au bord des larmes. Impression que je n’ai pas eue du tout
</t>
  </si>
  <si>
    <t xml:space="preserve">Répondre aux questionnements de Mme
Prendre des nouvelles de la grossesse et des démarches en cours
</t>
  </si>
  <si>
    <t xml:space="preserve">L’état physique pendant la grossesse : Mme a une sciatique sévère qui la fait consulter un kiné. Elle marche avec des béquilles.
Le suivi gynécologique et les différents RDV qui s’y rapportent
</t>
  </si>
  <si>
    <t>La santé du bébé et le suivi médical après la naissance : Mme se demande qui l’informera des démarches et RDV à prendre.</t>
  </si>
  <si>
    <t xml:space="preserve">Les voyages de bébé : Mme envisage d’aller rendre visite au père de son enfant lorsqu’il aura un an. Elle aimerait aller vivre avec lui au Kenya dans 3 ans.
L’accueil du bébé : questions de Mme autour de l’organisation des besoins en matériel+++. Devant le manque de temps pour aborder toutes ses questions, je repropose une autre VAD prénatale pour voir avec elle la préparation de sa valise et l’organisation du logement.
Le père, sa place : Mme fait de nombreuses démarches pour que le père du bébé puisse le reconnaitre depuis le Kenya. Ils sont en contact quotidien, Mme s’inquiète de la santé de Mme et du bébé.
Le réseau de soutien social : Mme fait des démarches pour le logement, soutenue par l’assistante sociale du secteur. Il semblerait qu’elle envisage de ne plus faire de colocation. Elle prévoit d’accueillir sa mère après la naissance du bébé, elle souhaite qu’elles aient chacune leur logement dans la même ville. Sa mère est diabétique, d’un naturel angoissé mais pas pathologique.
</t>
  </si>
  <si>
    <t>Nous avons simplement réévoqué les cartes que Mme avait mises de côté au premier RDV : c’est l’occasion d’un bref échange.</t>
  </si>
  <si>
    <t xml:space="preserve">Mme est accompagnée par une sage femme libérale.
Le bébé est peu présent dans le discours de Mme, je dois poser des questions pour qu’on en parle. Je me laisse prendre par le flot de ses questions. La conversation est structurée mais dense.
Nous évoquons le prénom du bébé : il aura deux prénoms, un choisi par le papa selon la culture kényane et un autre choisi par la maman. Elle a des idées mais n’est pas fixée.
</t>
  </si>
  <si>
    <t>Faire le point sur l’organisation du logement et les besoins matériels en vue de l’arrivée du bébé</t>
  </si>
  <si>
    <t xml:space="preserve">La sciatique de Mme est guérie, elle a rencontré un professionnel de médecine alternative qui l’a bien soulagée.
La grossesse se poursuit sans soucis.
Mme a commencé la préparation à l’accouchement en individuel avec la sage femme libérale.
</t>
  </si>
  <si>
    <t>Brièvement…</t>
  </si>
  <si>
    <t xml:space="preserve">Mme a obtenu des réponses plus claires pour la reconnaissance de son bébé par le père qui vit au Kénya.
Mme s’inquiète de l’arrivée de sa mère avant la naissance du bébé : sera-t-elle arrivée à temps ?
La colocataire de Mme arrive en fin de visite, elle est cordiale. Mme m’explique que cette dernière ira passer quelques jours chez son ami à la naissance du bébé.
</t>
  </si>
  <si>
    <t xml:space="preserve">Mme me montre sa chambre, son aménagement, les vêtements qu’elle a achetés.
Elle a besoin que je valide ses choix.
Je valorise ce qu’elle a déjà acheté et mis en place.
Je lui donne quelques conseils qu’elle semble apprécier.
J’ai du mal à partir…
Nous convenons qu’elle me rappelle en cas de besoin et qu’elle sollicite une VAD à la naissance de son bébé en alternance avec les visites de la sage femme. 
</t>
  </si>
  <si>
    <t>Accompagner Mme dans son allaitement maternel et la soutenir dans les soins quotidiens de Milo</t>
  </si>
  <si>
    <t>Très bonne relation d’attachement, échanges de sourires et de regards. Maman bienveillante, très tendre avec son enfant qui de son côté s’apaise et se détend dans les bras de sa maman.</t>
  </si>
  <si>
    <t>Développement de l’enfant de 0 à 3 ans</t>
  </si>
  <si>
    <t>Sortir avec bébé, les pleurs de bébé</t>
  </si>
  <si>
    <t xml:space="preserve">C’est la première fois que je me rends dans la famille avec enthousiasme. Depuis la dernière VAD, j’ai pu mieux comprendre le fonctionnement de Mme et me sentir plus à l’aise.
Mme m’accueille au rez de chaussée, Milo est à son sein. Il ne boit pas vraiment mais tétouille. Il est très éveillé, bouge sur le genou les cuisses de sa maman sur lesquels il semble à mal à l’aise. Je profite de son comportement pour inviter Mme à installer Milo sur son tapis d’éveil.
Nous allons donc à l’étage qui est restauré et beaucoup plus chaleureux. Il y a une pièce de vie aménagée dans laquelle ils sont habituellement m’explique Mme. Elle ne descend uniquement avec Milo que pour mes VAD.
Nous en profitons pour mettre Milo sur le tapis. Mme lui propose cette activité régulièrement mais uniquement quelques minutes, elle pense qu’il ne doit pas y rester très longtemps.
Je lui parle donc des capacités des enfants de son âge, de son besoin de motricité libre, de se prendre conscience de ses capacités et de découvrir son corps.
Milo semble ravi, il sourit et agite ses bras et ses jambes en gazouillant. Il me regarde et me sourit. Ce que sa maman souligne immédiatement en s’adressant à son fils et en lui disant « c’est ta copine ». Je me mets en retrait pour lui laisser toute sa place et interagir avec son fils et l’observer. Ils sont complices et échanges sourires et gazouillement.
Nous reparlons du rythme d’un enfant et comment se déroule leur journée. Milo ne dort jamais dans son lit en journée, seulement dans sa nacelle. La nuit il est entre son papa et sa maman dans le lit conjugal. Son lit à barreaux est à côté de sa maman. Mais n’est pas du tout investi.
Milo commence à s’agacer sur son tapis, Mme le prend et nous décidons d’aller le peser.
La table à langer est dans la chambre. Mme est très précautionneuse dans ses mouvements mais aussi très lente. Je m’étonne que Milo ne perde pas plus vite patience. La séance rhabillement commence à être vraiment longue. Mme est très mal à l’aise avec les vêtements, le met sur le côté comme un nourrisson de quelques jours.
Sa phobie du sale se révèle à ce moment. Elle est gênée dans le changement de couche, ne sait plus à quel moment se laver les mains, elle n’ose pas prendre Milo en mettant sa main sous ses fesses quand il est tout nu.
A la fin de cette très longue séance sur la table à langer, Milo commence à montrer des signes de fatigue et baille. J’invite donc la maman à saisir cette occasion pour tenter de le coucher dans son lit.
Milo se montre réticent, n’a pas l’habitude, montre des signes d’anxiété mais adaptés à cette nouvelle situation. Je sens le stress de Mme qui monte mais elle gère parfaitement ses émotions devant son fils. Afin de lui laisser toute sa place et lui montrer qu’elle et lui sont capable d’y arriver à franchir cette nouvelle étape je m’éclipse en donnant quelques conseils à Mme pour qu’elle puisse l’endormir sereinement.
UA bout de quelques instants, Milo est dans son lit et s’est endormi. Mme sort de la chambre et cela ne le réveille pas.
Mme est contente de ma VAD et de mon accompagnement car elle apprend des choses qu’elle n’aurait pas faites spontanément. Je suis également très satisfaite de cette visite dotant plus qu’un faire-part de naissance m’attend sur le carnet de santé de Milo 
</t>
  </si>
  <si>
    <t>Recueil des besoins et demandes de la famille avec utilisation des cartes</t>
  </si>
  <si>
    <t>Santé mentale et le babyblues</t>
  </si>
  <si>
    <t>Les douleurs du bébé, le développement de l’enfant à la naissance et l’allaitement maternel</t>
  </si>
  <si>
    <t>Les pleurs du bébé, l’accueil du bébé</t>
  </si>
  <si>
    <t>Répartition papa/maman, aménagement et qualité du logement, soins quotidiens du bébé, relation avec l’enfant, les changements d’humeur après l’accouchement, la découverte des signaux de l’enfant</t>
  </si>
  <si>
    <t xml:space="preserve">Mme m’attend. Elle m’accueille avec le sourire mais sur la retenue à son domicile (nous resterons au rez de chaussée durant toute la visite). 
La pièce principale est sombre, peu chaleureuse. Ils ont acheté une longère à rénover entièrement, isolée en pleine campagne dans un hameau. Pour le moment seul l’étage a été réaménagé. Ils y habitent depuis 7 ans.
Mme et Mr ont souhaité intégrer l’étude PANJO car ils sont isolés du point de vue familial (leurs familles habitent dans d’autres départements) et n’ont fait que peu de connaissances amicales. 
Mme est biostaticienne donc très intéressée par le fait de participer à une étude.
C’est une maman anxieuse et en recherche de toutes les informations disponibles pour la préparer au mieux à l’arrivée de son première enfant.
Elle a déjà participé à plusieurs ateliers (allaitement maternel, portage). Elle pose beaucoup de questions et a déjà appelé un cabinet médical pour le suivi de son futur enfant. Elle anticipe au maximum mais n’a pas terminé la préparation de sa valise pour la maternité.
La visite de maternité ne l’a pas satisfaite d’un point de vue esthétique (murs blancs, vieux mobiliers). Elle s’attendait à plus de couleurs comme dans les émissions du type babyboom.
C’est une maman calme, à l’écoute mais qui reste sur la réserve. Elle n’est pas très expansive dans ses réponses. Je vais donc à son rythme et reste uniquement concentrée sur ses demandes.
Elle souhaite attendre le rdv avec Mr pour me parler du logement et me faire visiter l’étage. A ce titre, elle demande de repasser deux jours plus tard pour que son mari me rencontre.
La visite durera une heure et restera cordiale. 
</t>
  </si>
  <si>
    <t>Refaire le point sur besoins vus à la première VAD, suivi médical et social</t>
  </si>
  <si>
    <t>L’accueil du bébé, le réseau de soutien social, les besoins sociaux des familles</t>
  </si>
  <si>
    <t xml:space="preserve">Rdv gynéco + anesthésiste ok
Pas de suivi sage-femme
Psychologue demandée
Soucis pôle emploi et cpam réglés
A la dernière visite Mr et Mme avaient dû attachés le chien car je n’étais pas à l’aise. Je constate qu’à mon arrivée le chien est attaché. Mme m’attend et m’accueille chaleureusement. Je constate que la TV est encore allumée. Nous nous installons devant la TV sur le canapé. La pièce de vie qui est petite est organisée autour de la TV (canapé devant et table de la salle à manger derrière le canapé, collé donc devant la TV également. Elle restera allumée durant toute ma VAD.
Je sens que Mme est contente de ma présence, de plus en plus à l’aise, parle plus facilement et adapte ses expressions du visage en fonction du contenu de son discours.
Nous reparlons des relations conflictuelles avec sa famille. A repris contact avec son frère avec lequel elle s’était fâché cet été à cause de la garde du chien (n’avait pas assuré ses engagements). Contente d’avoir faite cette démarche ce que je valorise. A revu son positionnement par rapport à la présence de ses parents et a affirmé ses idées face à son conjoint (les préviendra et s’ils passent à la maternité sera contente alors que Mr ne voulait pas les voir).
Je valorise à nouveau toutes ces actes faits de sa propre initiative et de façon autonome. Elle est contente comme une petite fille qu’on félicite. Je fais le lien avec son futur positionnement maternel et l’importance des valeurs qu’elle souhaite transmettre à son enfant en accord avec son conjoint en faisant le tri dans sa propre éducation.
Je mets en valeurs ses compétences et que la façon dont réagit sa famille n’est pas bienveillante à son égard et qu’elle se protéger de leur comportement.
Mme est contente, un peu génée, très souriante. Je sens que je commence à occuper une place importante auprès d’elle comme une grande sœur qui la protège et la valorise.
Suite à cette discussion je m’assure d’avoir répondu à tous ses besoins avant ‘arrivée de son bébé. Nous revoyons ensemble l’aménagement de la salle de bain.
Puis nous décidons ensemble de la manière dont elle m’avertira de la naissance. Soit elle m’appelle ou si je n’ai pas de nouvelle, je l’appelle une semaine après la naissance.
</t>
  </si>
  <si>
    <t>Rencontrer Monsieur, parler du logement et recueillir les besoins et demandes de Mr.</t>
  </si>
  <si>
    <t>Babyblues, place du papa, importance du rôle du papa à la maternité</t>
  </si>
  <si>
    <t>Suivi médical</t>
  </si>
  <si>
    <t>Les voyages de bébé (transport en voiture), les pleurs de bébé (caprices, dépendance aux bras)</t>
  </si>
  <si>
    <t xml:space="preserve">La découverte des signaux de l’enfant, possibilité de rencontrer d’autres parents, suivi médical de l’enfant, ressources médicales et sociales disponibles, les valeurs à transmettre, où trouver les informations. </t>
  </si>
  <si>
    <t xml:space="preserve">Mr et Mme m’attendent et m’accueillent, souriants comme lors de ma première visite. Nous nous installons autour de la salle à manger.
Je représente succinctement Panjo à Mr et l’interroge pour savoir si cette étude lui convient également, ce qu’il approuve : « surtout pour l’arrivée d’un premier enfant ». 
Je propose de refaire avec lui, le recueil des besoins par l’intermédiaire des cartes.
Il choisit sensiblement les mêmes cartes que Mme qui s’étonne de toutes les voir au-dessus de la pile « la personne précédente a choisi les même que moi ». Pendant le choix de monsieur, madame se veut rassurante envers lui, lui expliquant qu’elle a choisi les mêmes thèmes que lui.
Nous parlons de leur projet de devenir parents. Ils m’expliquent qu’ils souhaitaient d’abord terminer une partie des travaux dans leur maison avant d’avoir un enfant. 
Je sens un couple serein, très réfléchi et dans la maîtrise. 
Je reparle de la place du papa à la maternité et après au retour à la maison. Mme me dit que ma dernière visite l’a un peu stressée car les choses deviennent plus concrètes et le terme approche. Nous évoquons les soins du bébé, l’allaitement maternel.
Puis ils me font visiter l’étage (la salle de bain et la chambre), partie de la maison restaurée et aménagée. Entre la pièce de vie et l’escalier, la maison est en travaux, béton au sol et murs brutes. Mme me demandera de retirer mes chaussures pour accéder à l’étage
Mr et Mme sont très calmes, réservés voir timides. Je ne les sens pas très à l’aise même si toujours souriant. Il me montre tout le matériel qu’ils ont acheté ou qu’on leur a prêté pour leur enfant et attendent ma validation. Ils m’expliquent aussi que la chambre de leur futur bébé n’est pas décorée. Ils semblent surpris quand je leur explique que beaucoup de parents n’investissent pas la chambre du bébé avant naissance et même quelques temps après.
Les valises de madame et du bébé sont presque terminées. Nous parlons du portage en écharpe et ils me montrent ce qu’on leur a prêté. Je profite de cette discussion pour parler de l’attachement, du besoin du bébé d’être proche de ses parents (physiquement et psychiquement) et qu’il a besoin d’être dans les bras. Ils m’écoutent attentivement.
En redescendant pour abordons le sujet du transport en voiture. On leur a prêté beaucoup de matériel qu’ils n’ont pas encore utilisé. Monsieur ne semble pas à l’aise dans la manipulation du cosy, il me dit qu’il reverra ça plus tard.
C4est la dernière fois que je les vois avant la naissance.
IL est prévu que la sage-femme intervienne au retour à domicile et que le suivi médical soit fait chez le médecin traitant.
</t>
  </si>
  <si>
    <t>Jeu de carte, me présenter à Mr, recueillir les besoins</t>
  </si>
  <si>
    <t>babyblues</t>
  </si>
  <si>
    <t>Développement psychomoteur de 0 à 3 mois, le suivi médical, l’allaitement maternel</t>
  </si>
  <si>
    <t>Les pleurs, préparation à la naissance, le père sa place</t>
  </si>
  <si>
    <t>Aménagement et qualité du logement, soins quotidiens du bébé, la gestion des rythmes de l’enfant, l’alimentation du bébé, investissement du papa, la découverte des signaux de l’enfant, la connaissance des étapes du développement, la relation avec l’enfant, le suivi médicale, la résolution des conflits avec la famille stress de devenir parent, la relation avec la famille, les changements d’humeur après la naissance, la préparation à l’accouchement, la capacité à demander de l’aide et la gestion des démarches administratives</t>
  </si>
  <si>
    <t xml:space="preserve">Mr et Mme m’accueillent chaleureusement. Nous nous installons autour de la table de la salle à manger, en face de la TV qui est allumée (elle restera allumée durent tout le rdv).
Ils sont souriants, je sens que madame est contente de ma présence. Monsieur n’a pas de réticence pour accepter l’étude PANJO. Il se montre souriant et à l’écoute au début de l’entretien puis au fur et à mesure présentera des signes de fatigue et d’ennui. Ce que je questionnerai en fin de visite sur le ton de la plaisanterie Monsieur me répondra non sans gêne en étant poli et bienveillant.
Nous commençons par le jeu de carte. C’est madame qui le manipule mais tout en se tournant vers monsieur pour lui demander son avis sur certaine carte. Il lui répond que c’est à elle de voir, comment elle le sent, ou lui répond oui/non en fonction des thèmes.
Ce qui est mis en avant pendant le relevé est la gestion des conflits et des relations avec la famille et belle famille. Madame m’explique qu’elle ne voit plus ses parents (la dernière c’était en juin). L’annonce de la grosse a été mal accueillie par sa famille. La sœur aînée de Mme qui est homosexuelle et sans enfant a très mal réagi et a envoyée des sms à madame assez virulents. Monsieur et madame pensent qu’elle est jalouse. Mr et Mme ne comprennent pas leurs réactions. Mme était très proche de sa maman, elle rajoutera qu’elles n’étaient pas tactiles, démonstratives. Elle souhaite se comporter de façon inverse envers son enfant et à peur d’être trop proche de lui. À ce jour, elle ne l’a pas vue depuis juin. Elle ne parlera pas de son papa.
Mr et mme sont entourés par un groupe d’amis dont ils sont proches. L’enfant d’un couple d’amis est décédé précocement après la naissance à cause d’une malformation cardiaque. La mort subite du nourrisson. Mme peut dire qu’elle est très angoissée ce que je constate par son attitude. Elle semble contractée dans sa posture, les bras et les jambes croisées. Elle parle doucement, souriante avec un certain mal à l’aise. Je sens une jeune femme peu sûre d’elle qui a besoin d’être rassurée, maternée. Je sens que c’est le rôle qu’elle attend de moi. Dans le jeu de carte ils mettent aussi en avant qu’ils ne savant demander de l’aide surtout monsieur. J’explique à madame qu’en adhérent à panjo c’est un premier pas qu’elle a fait dans ce but et qu’à la fin de mon accompagnement si j’ai bien travaillé elle sera le faire spontanément et sans gêne. 
Mr a un petit frère qui est papa depuis quelques semaines. Sa famille vit à 15 min de chez eux en voiture. 
Mme n’a pas souhaité faire une préparation à l’accouchement car une amie lui a dit que cela n’était pas utile le jour de l’accouchement. Je trouve ça dommage car je pense on contraire qu’elle en aurait eu grandement besoin vu son profil pour être
</t>
  </si>
  <si>
    <t>1ère rencontre avec Ethan, vérification de la prise de poids et soutien à la mise en place de l’allaitement maternel</t>
  </si>
  <si>
    <t>Très bonne, parents présents auprès de leur enfant pendant toute ma visite. Relation d’attachement observable de qualité</t>
  </si>
  <si>
    <t>Déroulement de l’accouchement, douleurs liées à l’allaitement maternel</t>
  </si>
  <si>
    <t>Préparer l’alimentation du nouveau-né, le suivi médical, l’alimentation de l’enfant et l’allaitement maternel</t>
  </si>
  <si>
    <t>Les pleurs de bébé, les écrans, la mort subite du nourrisson, le père sa place et son accompagnement, le réseau de soutien social</t>
  </si>
  <si>
    <t xml:space="preserve">1ère rencontre avec Ethan. Pendant son séjour à la maternité Mme m’a appelé pour m’avertir de la naissance de son enfant et pour avoir des conseils sur la mise en place de l’allaitement. Pour profitons de cet échange pour programmer le 1er rdv.
Mr et Mme sont présents et la sœur de Mr également. Il s’agit de la marraine. La TV est allumée, Ethan dort dans sa nacelle à côté de la TV. 
Mme le prend dans les bras pour le changer et pour pouvoir le pesée, Mr nous accompagne et la sœur reste dans le salon (elle restera discrète pendant toute ma VAD).
C’est Mme qui manipule Ethan et Mr est là en soutien.
Je profite du moment où il est nu pour faire le point sur leur préoccupations et questions (yeux collées, soins du cordon).
Ethan pleure et n’aime pas être rhabillé. Mme est adapté à des gestes très tendres et Mr reste tout près avec la tétine à la main pour le consoler et arrêter ses pleurs. De part leur proximité envers leur enfant je sens beaucoup d’amour et de tendresse.
Mme est parfaitement à l’aise dans son rôle de maman et à des mots doux envers son enfant. Mr est plus discret. Une fois rhabiller nous retournons dans la pièce de vie car c’est l’heure du biberon.
Je sens qu’ils veulent faire plaisir à leur invitée donc lui propose de prendre Ethan pour qu’elle lui donne le biberon. Ce qu’elle fait, en s’installant sur le canapé devant la TV allumé. Je profite de ce moment pour leur demander s’ils peuvent éteindre la TV car la lumière et les bruits peuvent le distraire. Ce qu’ils font. La marraine d’Ethan est assise sur le canapé avec lui et son papa, sa maman et moi-même sommes en retrait en trait de l’observer en retrait sans bruit. Je profite de ce moment pour les inviter à observer Ethan et à différencier ses besoins de succions et de manger. 
A la fin du biberon nous convenons d’un prochain rdv.
</t>
  </si>
  <si>
    <t>Suivi du poids hebdomadaire, proposition temps sur le tapis d’éveil</t>
  </si>
  <si>
    <t>Au moment d’une crise de pleurs. Mme était stressée mais très enveloppante, rassurante, très bonne qualité d’attachement avec son enfant</t>
  </si>
  <si>
    <t>Rééducation du périnée</t>
  </si>
  <si>
    <t>Alimentation, pleurs, développement</t>
  </si>
  <si>
    <t>Organisation vie familiale depuis la reprise du travail de Mr, répartition des rôles</t>
  </si>
  <si>
    <t xml:space="preserve">A mon arrivée, TV allumée, nous nous installons dans le canapé puis Mme baisse le son. Etan est dos à la TV dans son transat et vient de s’endormir. S’est réveillée plus tôt ce matin pour réclamer son biberon donc interrogation de Mme par rapport aux quantités données.
A vu le médecin traitant pour rhinite mais RAS, ont donné les consignes à la famille proche pendant les fêtes pour ne pas toucher Ethan et le préserver des microbes. Famille frustrée mais Mr et Mme ne sont pas revenus sur leur décision.
Amélioration de l’état de santé d’Ethan depuis, dort mieux et mange mieux.
Au moment de le peser pleure +++, puis lavage de nez donc pleurs +++ mais arrive à diminuer l’intensité des pleurs en le prenant dans ses bras.
Je propose donc une séance sur le tapis d’éveil pour lui permettre d’explorer car pour le moment est soit dans la nacelle, le transat ou les bras.
Mais Ethan continue de pleurer et augmente en intensité. Donc pas d’insistance on privilégie, le moment réconfort et câlin dans les bras de Mme.
Nous retournons au salon pour que je puisse noter mes observations dans le carnet de santé ce qui me permet d’observer comment Mme gère les pleurs de son enfant.
Totalement adaptée, très protectrice mais je sens le stress qui l’envahit. Je verbalise auprès d’Ethan pour mettre des mots sur les possibles raisons de ses pleurs et l’encourage a évacué à décharger. Puis Ethan met sa main à la main à la recherche de succion, je le fais remarquer à Mme et lui propose de donner la tétine à son fils. Dès qu’il l’a en bouche Ethan se calme, s’aise sur sa maman puis finit par s’endormir profondément.
Je profite de ce moment pour reparler des pleurs, si ça lui est déjà arrivé, comment Mr et Mme les gère.
Mme parle de sa frustration quand elle n’y arrive pas mais contente que Mr prenne le relais.
Papa très prévenant, dès qu’il rentre du travail prend le relais de Mme. Famille très unie, on sent beaucoup d’amour et de bienveillance au sein du foyer.
Mme épanouie dans son rôle de mère.
Je lui propose de reprendre RDV dans 2 à 3 semaines pour le repeser et proposer une séance sur le tapis d’éveil.
Je quitte donc Mme et Ethan qui est lové sur le thorax de sa maman.
</t>
  </si>
  <si>
    <t>Suivi du poids hebdomadaire, proposition temps sur le tapis d’éveil, gestion des pleurs et rythme des biberons</t>
  </si>
  <si>
    <t>Au moment d’un biberon (temps de préparation + prise du bib + digestion). Mme est très angoissée par les pleurs de son enfant quand il réclame à manger mais ne perd pas ses moyens. Est contenante et rassurante, très belle qualité d’attachement</t>
  </si>
  <si>
    <t>Psychologique, suivi en cours par la psychologue de la PMI</t>
  </si>
  <si>
    <t>Alimentation, pleurs</t>
  </si>
  <si>
    <t>Gestion des conflits familiaux, impact sur madame et sur Ethan, reprise du travail</t>
  </si>
  <si>
    <t xml:space="preserve">J’arrive 1h en avance en ayant laissé un message sur le répondeur 5 min avant pour prévenir.
Madame m’accueille avec le sourire mais très gênée car n’a pas eu le temps de mettre sa maison en ordre. Je la déculpabilise en lui disant que cela ne me dérange absolument pas et que je peux revenir plus tard sans problème. Elle est rassurée et aucune réticence pour poursuivre la visite.
Ethan est dans son transat, commence à se réveiller, est calme, me sourit. La TV est étiente.
Je sens Mme triste, plus déprimée que d’habitude. Elle me dit rapidement qu’ils ont augmenté le nombre des biberons en m’expliquant qu’elle réveille Ethan 1h plus tôt le matin pour ne pas l’entendre pleurer pour réclamer son biberon. Ces pleurs sont insupportables à entendre pour Mme qui a l’impression que son fils est en grande souffrance et qu’elle n’est pas assez compétente pour le soulager. Je la rassure la déculpabilise, lui dit que c’est un comportement totalement adapté et que c’est son seul moyen de faire comprendre qu’il a faim. 
Nous reparlons des pleurs et des sentiments que Mme peut éprouver quand elle les entend. Lien fait entre le fait d’être une mère parfaite et du manque qu’elle a avec sa propre mère. 
Sujet abordé avec la psychologue du service. Mme très lucide sur ce qu’elle ressent et fait parfaitement le lien avec sa propre histoire.
Aucun contact avec ses parents, ni avec son frère, juste un message de sa sœur pour lui annoncer son mariage en 2019 (sans prendre des nouvelles d’Ethan et sans invitation). Je sens Mme blessée, triste, triste que son fils ne connaisse pas ses grands-parents maternels. Ne sait pas si elle sera capable de leur pardonner un jour. Mais me dit qu’elle a retrouvé une partie de sa famille depuis qu’elle est en conflit avec ses parents. Sa tante maternelle qui elle-même ne parle plus à sa propre sœur.
Ethan pleurs, j’en profite pour inviter Mme à le prendre dans ses bras pour le consoler. Mme trouve une explication à ses pleurs, sa couche est pleine.
Nous décidons d’aller le changer et de le peser. Mme me fait remarquer qu’il porte son pyjama de naissance. Il flottait dedans et maintenant il le remplit. Elle constate qu’il grandit et un peu triste.
Dans sa chambre je constate qu’une caméra est fixé au lit d’Ethan. Il dort dans son lit dans sa chambre depuis quelques jours mais Mme besoin de le voir, se réveille plusieurs fois la nuit pour le regarder.
Nous retournons dans la pièce de vie pour préparer le biberon. Je propose à Mme de prendre Ethan dans mes bras le temps de la préparation ce qu’elle accepte volontiers. Nous restons donc à côté d’elle le temps de la préparation.
Mme un peu perturbée pendant la préparation car je lui ai dit d’augmenter la quantité mais n’a pas les biberons adéquats. Me redis qu’il grandit, déjà je dois changer les biberons « je ne l’avais pas prévue. » Je la rassure et lui dit qu’on le fera en deux fois.
Ethan pleure mais de façon moins intense.
Pendant le biberon nous abordons la question de la séparation. Sont aller à un mariage et Mr voulait qu’Ethan soit gardé toute la journée. Impossible pour Mme qui a pu se positionner face à son conjoint et être entendue. Ils verront donc Ethan en milieu de journée. Mme me dit que c’était difficile mais qu’elle doit commencer à s’y habituer car reprend son travail dans 1 mois. Appréhende ce moment, me dit qu’elle est trop attachée à lui., qu’elle l’aime trop.
Je lui explique que son comportement est totalement adapté et qu’elle n’est pas trop puisqu’elle a été capable de le mettre dans sa chambre pour la nuit, début de la séparation.
Je valorise ses compétences, souligne l’attachement de son enfant à elle.
Je l’invite également à sortir de chez elle pour se promener, favorable à son enfant et à elle de changer d’air pour ne pas déprimer.
Nous prévoyons de nous revoir dans 15 jours 3 semaines après les premiers vaccins.
</t>
  </si>
  <si>
    <t xml:space="preserve">Faire connaissance avec Mme et représenter le cadre de PANJO
Recueillir les besoins de Mme avec le jeu
</t>
  </si>
  <si>
    <t xml:space="preserve">L’alimentation de la femme enceinte
Les consommations addictives des parents
La santé mentale de la mère
Le sommeil de la mère et l’enfant
</t>
  </si>
  <si>
    <t xml:space="preserve">Préparer l’alimentation du nouveau-né
Le suivi médical
</t>
  </si>
  <si>
    <t xml:space="preserve">Sortir avec bébé
Histoires de vie et traumas
La représentation et le vécu de la grossesse en période prénatale
La préparation à la naissance
L’accueil du bébé
La mort subite du nourrisson
Les besoins sociaux des familles
</t>
  </si>
  <si>
    <t>La visite a duré un heure trente, je n’ai eu le temps que de proposer le jeu mais pas de le mettre en place.</t>
  </si>
  <si>
    <t xml:space="preserve">Avant cette première visite PANJO, Mme a été rencontrée par deux puéricultrices différentes qui ont chacune passé un long moment au domicile devant les nombreuses questions de Mme. Mr n’étant pas présent lors des RDV.
Mme bénéficie d’un accompagnement par la sagefemme de PMI et la psychologue du service.
Des aides pour l’entretien du domicile ont été mises en place.
En effet, Mme se plein de très fortes douleurs dorsales pour lesquelles elle consulte un ostéopathe. Elle a des soins de kiné au domicile.
Mme m’explique que cette grossesse est spontanée mais qu’elle est arrivée trop tôt. Mme avait subi un curetage pour une grossesse extra utérine peu de temps auparavant.
Lors de la VAD, Mme exprime une forte angoisse de mort subite. Elle me parle d’un accident grave qu’elle a eu il y a deux ans dans lequel un motard a été gravement blessé.
Le couple est marié depuis 1 ans et demi.
Mme s’occupe beaucoup de ses animaux qu’elle a nombreux : chiens, chat, moutons, oies, poules et chèvres.
Le RDV me semble extrêmement long, Mme parle +++, elle est logorrhéique. Elle a qq questions auxquelles je réponds.
Je propose le jeu de recueil des besoins, Mme entend le fonctionnement, prend les cartes et passe à autre chose.
Nous allons ensuite évaluer ensemble les besoins en matériel pour les soins et le portage du bébé.
J’ai beaucoup de difficultés à partir. Quand j’y arrive, je suis vidée avec l’impression que Mme m’a utilisée comme psychanalyste.
Mme, elle, est ravie de la visite et nous convenons de se revoir 3 semaines plus tard.
</t>
  </si>
  <si>
    <t xml:space="preserve">Faire suite à la demande de la maternité
Penser le bébé
</t>
  </si>
  <si>
    <t>Parents en mesure d’observer ensemble les mimiques de leur bébé, de proposer des interprétations et d’entendre les miennes.</t>
  </si>
  <si>
    <t xml:space="preserve">L’activité physique après l’accouchement
Le sommeil de la mère et l’enfant
</t>
  </si>
  <si>
    <t xml:space="preserve">Le développement de l’enfant de la naissance à 3 mois
Le suivi médical
L’allaitement maternel
</t>
  </si>
  <si>
    <t xml:space="preserve">Le père et sa place.
La mort subite du nourrisson
</t>
  </si>
  <si>
    <t xml:space="preserve">Présence de 2 parents à cette visite.
Mme est logorrhéique. Elle a des questions auxquelles je peux répondre.
Mr est plus posé.
Le bébé dort dans un transat ; il est très couvert, nous discutons autour de la prévention de la mort subite. Je fais le point sur le couchage de Finley dans la chambre des parents. Mme semble rassurée et dit qu’elle va pouvoir dormir si elle sent qu’il n’y a pas de risques.
Le couple a reçu la visite de la sage femme libérale qui a déjà pesé le bébé, nous convenons de ne pas le réveiller.
Nous revoyons ensemble les techniques de portage en écharpe afin de sécuriser Mme qui a peur de laisser tomber son bébé.
Nous échangeons aussi sur l’allaitement et la mise au sein qui est difficile, je propose la visite d’une collègue puer pour soutenir Mme dans les mises au sein.
Nous organisons ensemble la coordination des VAD entre la sage femme et la PMI. Le couple refuse qu’une de mes collègues passe les voir pour peser Finley. Ils préfèrent ne voir que moi.
J’en suis navrée car l’accompagnement me parait lourd étant donné l’énergie que Mme me demande. J’ai l’impression encore de servir de psychologue même si Mme me laisse davantage parler.
</t>
  </si>
  <si>
    <t xml:space="preserve">Peser Finley et répondre aux questions des parents
Evaluer l’évolution de l’alliance de travail avec la famille
</t>
  </si>
  <si>
    <t xml:space="preserve">Observation d’une mise au sein : parents attentionnés aux manifestations sonores de leur bébé.
Finley n’arrive pas à bien prendre le sein, la mise au sein est compliquée. Mr et Mme encouragent leur fils avec beaucoup d’énergie, un peu trop d’énergie….
Finley regarde sa maman parfois.
</t>
  </si>
  <si>
    <t xml:space="preserve">Les suites de l’accouchement, de la césarienne
Le sommeil de la mère et l’enfant : Mme dit qu’elle a mieux dormi maintenant qu’elle sait que la turbulette est adaptée et sans danger pour son bébé
L’activité physique après l’accouchement : j’encourage Mme à sortir un peu dehors d’autant qu’il fait très beau, son mari l’y encourage aussi vivement
</t>
  </si>
  <si>
    <t xml:space="preserve">Le choix des jouets
L’allaitement maternel : Mr et Mme complètent l’allaitement maternel (lait maternel au biberon) avec du lait de chèvre. Mme explique qu’elle ne continuera pas l’allaitement si son fils ne veut pas prendre le sein, elle se donne encore 2 semaines.
Nous convenons que je contacte la consultante en lactation pour une VAD.
</t>
  </si>
  <si>
    <t xml:space="preserve">La mère de Mr viendra quelques jours à la reprise du travail de Mr
Les pleurs de bébé : Mme veut répondre au besoin de contact de son bébé. Elle me demande de convaincre son mari qu’elle a raison. J’explique à Mr le besoin d’être bercé et contenu de Finley et précise que ce besoin sera moins présent dans les semaines/mois à venir.
</t>
  </si>
  <si>
    <t xml:space="preserve">Mme se plaint toujours de douleurs « mes douleurs » au niveau du ventre.
Elle me reçoit comme lors des deux premières VAD, sans se lever de son fauteuil (un très gros fauteuil) et me fait asseoir sur un canapé plus bas : j’ai l’impression d’être une « petite main » à son service, je ne suis pas à l’aise du tout dans cette relation.
Nous pesons Finley qui a bien grossi cette semaine. Je remarque que lorsque Mr va le changer il lui chante un chant lyrique très rapide et très fort sans une seule seconde de pause. 
A la fin de la visite qui dure de nouveau plus d’une heure, je leur demande comment ils envisagent la suite : ils souhaitent me rappeler en fonction de leurs besoins. 
Je suis surprise étant donné leur empressement à ce que je revienne après la dernière VAD.
La semaine suivante, Mme rappelle pour un échange téléphonique avec moi au sujet de l’alimentation de Finley. Etant absente, une collègue qui a déjà rencontré Mme lui répond :Mme tenait à me parler, elle est réticente.
</t>
  </si>
  <si>
    <t>Faire connaissance et poser les bases d’une alliance de travail</t>
  </si>
  <si>
    <t xml:space="preserve">Échange sur la découverte de la grossesse, de la réaction du papa à l’annonce de la grossesse, le sexe des bébés à venir et les prénoms.
Pendant la visite, madame caresse son ventre.
</t>
  </si>
  <si>
    <t xml:space="preserve">Nous parlons du sommeil de madame qui a pu être perturbé au cours de la grossesse et qui
Est mieux depuis son aménagement dans son nouvel appartement.
</t>
  </si>
  <si>
    <t xml:space="preserve">Madame attend des jumeaux. Nous avons évoqué ensemble, le choix d’alimentation, le rythme des enfants, l’implication du papa, les modes de garde, le matériel,.. (Fiche21)
Madame se livre sur son histoire de vie et celle du papa (Fiche 25) et échangeons sur son vécu de la grossesse
</t>
  </si>
  <si>
    <t xml:space="preserve">1- Suivi médical de l’enfant
2- Découverte des signaux de l’enfant
3- Gestion des rythmes de l’enfant
4- Alimentation
5- Mode de garde de la première année
</t>
  </si>
  <si>
    <t>Faire la connaissance des parents et de leurs petites filles nées le 19/07/2017</t>
  </si>
  <si>
    <t xml:space="preserve">Jahnisse et Keelijah dormaient dans la chambre parentale dans leur nacelle à mon arrivée. Pendant le change pour la pesée, Madame est douce dans ces gestes et contenante. Elle est attentive à chacune d’elle, parle, explique ces gestes et ce qu’il va se passer. Madame trouve qu’elles ont différentes dans leur comportement et physiquement, trouve que Keelijah lui ressemble plus physiquement mais aussi dans le caractère (aurait moins de patience). 
Le papa présent au domicile devant la tv participe peu aux échanges. Madame demande à Monsieur de prendre le relai, il va chercher une des filles qui pleure et la réconforte dans les bras en lui parlant. 
</t>
  </si>
  <si>
    <t xml:space="preserve">Nous avons parlé de sa grossesse, de l’accouchement et de son sommeil avec l’arrivée des jumelles. Madame se repose dans la journée. </t>
  </si>
  <si>
    <t xml:space="preserve">Nous avons parlé de la mise en place de l’allaitement maternel, de son organisation avec Jahnisse et Keelijah. Madame avait des questions sur la durée des tétées, le nombre. Position d’allaitement abordée. Nous avons aussi parlé du sommeil et du suivi médical qu’elle souhaite faire en PMI.  </t>
  </si>
  <si>
    <t xml:space="preserve">Nous avons parlé de l’organisation dans la famille, son frère est absent pendant 15 jours. Monsieur n’habitant pas chez Madame, celui est présent en ce moment, travaille de temps en temps le soir. Mr prendra son congé paternité fin août début septembre. 
Il prend le relai et s’occupe des filles quand Madame se repose ou fait des démarches administratives. 
</t>
  </si>
  <si>
    <t xml:space="preserve">Ma collègue (intervenante 119) est en congé et changera de poste en septembre. Je serais référente de la famille. </t>
  </si>
  <si>
    <t xml:space="preserve">Visite postnatale, construire une alliance de travail </t>
  </si>
  <si>
    <t xml:space="preserve">Lors du change pendant la pesée, madame exécute rapidement les gestes, moins de patience lors du déshabillage. Les jumelles ont pris du poids Madame est rassurée, s’apaise, et parle plus à ses filles. Valorisation de madame et réassurance par rapport à son allaitement. Monsieur sur le canapé tient Keelijah dans ses bras, portage contenant puis face à lui dans ses mains, keelijah regarde son papa et lui caresse le visage. </t>
  </si>
  <si>
    <t xml:space="preserve">De sa fatigue, nous avons revu l’organisation de la nuit pour que madame se préserve au maximum, du repos la journée. Madame se dit tendue au début de la visite, et fatiguée. Une proposition d’aide de Tisf a été abordée, Madame n’en souhaite pas pour le moment. 
Madame s’apaise au fil de la visite, plus souriante. Besoin d’être rassurée. 
</t>
  </si>
  <si>
    <t>Nous avons parlé de son projet d’allaitement maternel (minimum pendant 3 mois), du rythme avec des jumelles. Nous avons aussi parlé suite à ses questions, du transat, du tapis d’éveil, de la motricité libre. Nous aussi parlé des pleurs qui sont stressants pour Madame.</t>
  </si>
  <si>
    <t xml:space="preserve">Le frère de Madame revient de vacances (17 ans) aujourd’hui, appréhension de cette nouvelle cohabitation (relation conflictuelle). Tutrice de son frère, ils habitaient chez leur grand-mère maternelle, depuis 2 mois ils sont dans un logement autonome. Le papa habite dans un autre logement. Il viendra de temps en temps pour l’aider. Projet du couple habiter ensemble dans 2-3 ans. 
Madame appréhende de se retrouver seule. Son frère ira en internat à la rentrée.  A une amie qui peut l’aider. 
</t>
  </si>
  <si>
    <t>Je suis en congé les semaines suivantes, c’est une collègue qui prendra le relai pendant mon absence</t>
  </si>
  <si>
    <t>Vérification prise de poids, soutien allaitement et santé de la mère et des bébés</t>
  </si>
  <si>
    <t xml:space="preserve">État de fatigue : madame plus en forme que précédemment, avouant que quelques fois elle pleurait un bon coup et ça allait mieux après
Relation avec son frère dont elle a la charge compliquée quelques fois et elle peut se mettre en colère. Elle explique qu’elle va alors dehors pour souffler un bon coup et ça va mieux.
</t>
  </si>
  <si>
    <t>Allaitement, sommeil et pleurs</t>
  </si>
  <si>
    <t>Place du père et de l’oncle</t>
  </si>
  <si>
    <t>Quittant mon poste suite à une période de vacances, c’est l’unique vad post-natale que je ferai auprès de cette famille et le suivi sera poursuivi par ma collègue</t>
  </si>
  <si>
    <t>Suivi postnatal, prise de poids des jumelles, mise en place de l’allaitement maternel</t>
  </si>
  <si>
    <t>Bonne relation mère-enfants, leur parle, portage contenant, attentive à leurs besoins</t>
  </si>
  <si>
    <t xml:space="preserve">De la fatigue de Madame mais qui cette fois-ci n’avait pas d’impact sur son moral </t>
  </si>
  <si>
    <t xml:space="preserve">De l’allaitement maternel, et des tétées fréquentes avec les fortes chaleurs. Du suivi médical des jumelles qui se fera à la PMI, du début de plagiocéphalie de Jahnisse et Kaleejah, conseils donnés.    </t>
  </si>
  <si>
    <t>Mes collègues ont fait 3 VAD pendant mon absence pour mes congés d’été</t>
  </si>
  <si>
    <t>Suivi alimentation, rythme, sommeil des jumelles et santé de la mère (organisation, fatigue)</t>
  </si>
  <si>
    <t xml:space="preserve">Attentive à ses filles, décrit les évolutions observées chez Jahnisse et kaleejah (sourires, périodes d’éveils plus longues). </t>
  </si>
  <si>
    <t xml:space="preserve">De sa fatigue, Madame a arrêté l’allaitement maternel depuis 15 jours, elle se sent soulagée et moins fatiguée car Jahnisse et Kaleejah dorment plus longtemps. Mais les journées restent bien cadencées, une proposition d’aide à domicile a été réabordé, Madame n’en souhaite pas pour le moment.
De son projet de vie, souhaite reprendre une formation quand Jahnisse et Kaleejah iront à l’école afin de trouver un travail avec des horaires de bureau (emploi précédent vendeuse). 
Projet d’avoir un mode de garde occasionnel (multi accueil). 
</t>
  </si>
  <si>
    <t xml:space="preserve">Alimentation, le sommeil, mode de garde, les temps d’éveils </t>
  </si>
  <si>
    <t xml:space="preserve">Du rôle de la famille et de ses amis comme relai auprès de Madame mais ceux-ci sont peu disponibles. </t>
  </si>
  <si>
    <t xml:space="preserve">Les étapes de développement de l’enfant, thématique pour la prochaine visite à domicile. </t>
  </si>
  <si>
    <t xml:space="preserve">Reparler des étapes de développement de l’enfant et répondre aux questions de Madame par rapport à ses filles </t>
  </si>
  <si>
    <t xml:space="preserve">Madame parle à ses filles, décrit ce qu’elles font de nouveau. Parle de leur différence de caractère et de leur différence physique avec Kaleejah qui ressemble à sa maman et Jahnisse plus à son père. Les filles babillent, sourient quand leur maman leur parle. </t>
  </si>
  <si>
    <t xml:space="preserve">Dit avoir été très fatiguée, sa grand-mère présente lors de la visite vient tous les jours depuis une semaine pour aider Madame. Elle dit que sa sœur est aussi un relai. Monsieur est moins présent, il a un autre enfant (9 ans) revenu vivre chez lui depuis peu. </t>
  </si>
  <si>
    <t xml:space="preserve">Phases de développement de l’enfant abordées, avec la motricité libre. 
Nous avons parlé aussi de la diversification alimentaire. 
</t>
  </si>
  <si>
    <t xml:space="preserve">Oui de la nécessité d’avoir du relai autour d’elle et de ne pas hésiter à solliciter sa famille et ses amis. 
Reproposition des TISF Madame accepte pour une courte période pour voir si ça lui convient. 
</t>
  </si>
  <si>
    <t xml:space="preserve">Cette visite a lieu après 3 rendez-vous oubliés par Madame où j’ai eu porte close.  </t>
  </si>
  <si>
    <t xml:space="preserve">Refaire le point sur l’évolution des filles </t>
  </si>
  <si>
    <t xml:space="preserve">Madame craque à mon arrivée est très en colère suite à une dispute avec son conjoint et sa famille. Elle dit être épuisée, ne supporte plus les pleurs de ses filles. N’arrive à dormir que quelques heures la nuit et elle pleure beaucoup. Son conjoint lui fait des remarques négatives sur comment elle s’occupe de ses filles. Lui dit qu’il faut qu’elle arrête de crier sur les filles sinon il va appeler les services sociaux. 
Je la rassure et l’écoute. Appel de l’organisme pour mettre en place les TISF rapidement. Proposition multi accueil madame dit oui puis non, ne se sent pas capable de laisser ses filles. Puis j’insiste un peu, elle accepte que je l’accompagne au multi accueil pour un rendez-vous. 
Pendant la visite, Kaleejah se met à pleurer, Madame ne comprend pas pourquoi et s’agace,   Jahnisse ne manifeste rien. 
</t>
  </si>
  <si>
    <t xml:space="preserve">Le sommeil des filles est compliqué depuis quelques jours, elles ne sont pas sur le même rythme. Kaleejah se réveille la nuit, fait des micro siestes la journée. Nous parlons alors des poussées dentaires. </t>
  </si>
  <si>
    <t xml:space="preserve">Rassurer Madame sur ses compétences </t>
  </si>
  <si>
    <t xml:space="preserve">Madame change Jahnisse à mon arrivée, les gestes sont adaptés, elle lui parle, la chatouille, Jahnisse sourit, rigole, est en interaction avec sa maman. 
Kaleejah pleure pendant la visite, dit qu’elle pleure moins depuis la dernière fois. Elle la prend dans les bras et Kaleejah s’apaise tout de suite. 
</t>
  </si>
  <si>
    <t xml:space="preserve">Madame dit mieux se sentir depuis notre dernier rendez-vous, elle se sent plus légère après avoir « vider son sac ». Elle dort mieux. Dit reprendre du plaisir avec ses filles. 
Proposition psychologue de la PMI si elle en ressent le besoin. 
</t>
  </si>
  <si>
    <t xml:space="preserve">Nous parlons de la diversification alimentaire. Puis de la motricité, leur parc devient petit, elle souhaite installer des tapis dans leur chambre. 
Nous parlons aussi du sommeil, Jahnisse et Kaleejah dorment chacune dans leur lit depuis quelques semaines, elles dormaient dans le même lit jusqu’à présent. 
Nous parlons aussi de la place des écrans, TV allumée toute la journée par habitude. 
</t>
  </si>
  <si>
    <t xml:space="preserve">Elle a beaucoup sollicité sa grand-mère maternelle qui habite à côté de chez elle ces derniers jours. Elle est très proche d’elle depuis son enfance. Les relations avec sa mère étaient conflictuelles. 
Madame va chez le papa le week-end, elle dit que ça lui fait du bien, et les filles manifestent leur joie quand elles voient leur papa. Les relations semblent plus apaisées. 
</t>
  </si>
  <si>
    <t xml:space="preserve">Les interventions des TISF ont débuté et Madame doit commencer l’adaptation des filles au multi accueil cette semaine. </t>
  </si>
  <si>
    <t xml:space="preserve">Prendre des nouvelles de Madame, de Jahnisse et Kaleejah </t>
  </si>
  <si>
    <t xml:space="preserve">Kaleejah était réveillée à mon arrivée, Madame détendue. Kaleejah est souriante, cherche du regard sa mère et son arrière grand-mère, et leur fait de grands sourires. </t>
  </si>
  <si>
    <t xml:space="preserve">Madame est toujours fatiguée mais dort mieux. </t>
  </si>
  <si>
    <t xml:space="preserve">Nous reparlons de l’adaptation au multi accueil, Madame a été une fois mais n’est pas prête souhaite reporter l’adaptation d’ici quelques mois, elle dit que niveau organisation c’est trop compliqué d’être à l’heure aux rendez-vous, cela l’angoisse. </t>
  </si>
  <si>
    <t xml:space="preserve">L’arrière grand mère les garde une nuit par semaine depuis 15 jours, ce qui soulage Madame. 
Madame va le week-end chez le papa mais les relations sont compliquées entre eux, ils sont en désaccord sur l’éducation des filles
</t>
  </si>
  <si>
    <t xml:space="preserve">Visite à domicile chez sa grand-mère maternelle, Madame avait oublié le rendez-vous. 
Quand je l’ai appelé elle m’a demandé si je pouvais venir chez sa grand-mère car Jahnisse dormait. 
</t>
  </si>
  <si>
    <t xml:space="preserve">
Porte close à mon arrivée. Je laisse un message à madame sur son téléphone.
Elle rappellera le centre médico-social peu de temps après pour m’annoncer qu’elle était absente parce qu’elle était à la maternité pour accoucher.
</t>
  </si>
  <si>
    <t>Depuis la derniere rencontre du 26/12/17, nous avons été contactées par le service qui accompagne Mme et sa fille dans le cadre du soin psychique parent-bébé. En effet, ils nous informent que Mme semble se saisir de peu de choses, Mme semble déprimée, ne depose pas les choses au bon endroit. _x000D_
Je la contacte le 10/01 et lui laisse un message._x000D_
Depuis notre visite de la creche et grace au travail sur la séparation entrepris avec le service de soins, Mme a fait des démarches pour inscrire sa fille à la creche. Je contacte la structure afin de savoir dans quel délai le bébé pourra etre accueilli. La directrice me confirme qu'une préinscription a bien été faite par Madame. Elle sera prioritaire lors des prochaines admissions._x000D_
_x000D_
Une rencontre est programmée le 17/01. Mme ne vient pas._x000D_
_x000D_
Le 23/01, le service de soins nous informe que Mme a suspendu les soins depuis 15 jours puisqu'elle doit s'occuper des enfants de la dame  qui l'heberge et nous demande comment mettre en place une garde pour ces enfants._x000D_
Je l'appelle le jour meme. Elle m'informe que la dame qui l'héberge vient d'accoucher de son 3eme enfant et que Mme doit s'occuper des 2 enfants de l'hébergeante agés de 4 et 1 ans, durant son séjour à la maternité. Les liens semblent semblent s'être distendus entre Mme et son hébergeante. Cette derniere ne répondrait pas à aux messages de Madame. Le père des enfants n'est pas très investi dans la prise en charge: "il passe le soir" selon Mme et ne peut pas s'occuper davantage de ses enfants._x000D_
_x000D_
Mme a pu dire que c'est difficile pour elle de gérer 3 enfants en bas age. Elle avait pu arreter les tétées la nuit mais constate un retour en arriere ces derniers temps. Elle est également contente de m'annoncer que son oncle est venu et lui a parlé "normalement". Elle est également soulagée de voir qu'il prennait le bébé dans ses bras: "on n'a pas parlé de la grossesse, c'etait bizarre. Je vais l'appeler"._x000D_
_x000D_
Mme nous contacte début février afin qu'on l'accompagne dans ses démarches pour obetenir un logement dans un foyer de jeunes travailleurs. Cette proposition avait été faite à Madame à son arrivée sur le secteur mais avait décliné cette proposition. Je la contacte le 8/02 et lui laisse un message. Mme souhaite que je l'accompagne à son RDV pour le foyer. Pour des raisons d'agenda, il n'a pas été possible de trouver une date en commun dans un délai court. Mme est d'accord pour s'y rendre seule._x000D_
_x000D_
Je la rappelle le 20/02 pour savoir ce qu'elle a pensé du RDV. Je lui laisse un message._x000D_
Je contacte le foyer qui me confirme que Mme est bien venue au RDV, a fourni tous les papiers nécessaires à son admission et qu'un logement est d'ores et déjà disponible. Seulement, Mme part 15 jours sur Nantes. Un autre logement sera disponble prochainement. Du fait de l'absence de Mme, le logement disponible va etre attribué à une autre personne. Le foyer s'interroge sur les motivations réelles de Mme à intégrer le foyer._x000D_
_x000D_
Le 22/02, Mme me confirme par téléphone qu'elle est à Nantes, qu'elle souhaite intégrer le foyer mais qu'elle n'a pas de nouvelle. Idem pour la creche. Mme avait également passé un entretien d'embauche mais n'a pas eu de nouvelle._x000D_
Je lui conseille vivement de recontacter les différents partenairs dans ces cas là. Mme dit qu'elle me rappellera lorsqu'elle rentre de Nantes._x000D_
_x000D_
Une synthèse est programmée avec l'assistante sociale et le service de soins afin de faire le point sur la prise en charge de Mme._x000D_
La séparation est toujours difficile pour Madame. L'endormissement et la séparation sont plus facile coté bébé. Ce qui reste compliqué ce sont les nuits chez l'hébergeante. Le service a proposé une nuit sur place qui se passe bien. Seulement, le soin stagne du fait des conditions d'hébergement et de l'absence d'accueil en creche. Ils pensent faire un relai sur un CATTP parents._x000D_
Le service nous informe que mère et bébé sont revenus en soins le 9/03. Le bébé est plus souriant et la mère va mieux. Mme souhaite toujours intégrer le foyer._x000D_
_x000D_
Le 22/03, le service m'informe de l'arret des soins pour la dyade. Mme a refusé le relai de soin en ambulatoire. Depuis le retour de Nantes, l'équipe note une "éclosion" de la dyade. Reste à appuyer à nouveau la demande en creche._x000D_
_x000D_
Le 13/04, en l'absence de nouvelles de Mme, je la contacte. Elle m'informe être actuellement sur Marseille. "Le foyer ne m'a toujours pas appelé". Elle dit qu'elle m'appelle lorsqu'elle sera de retour sur le secteur.</t>
  </si>
  <si>
    <t>Proposer un temps de jeu au sol sur un tapis d’éveil.</t>
  </si>
  <si>
    <t xml:space="preserve">Entretien difficile pour le bébé et par répercussion sa mère et par répercussion la professionnelle.
Je propose en début d’entretien à Mme soit de prendre un temps autour d’une table puis de mettre le bébé sur le tapis dans un second temps soit de s’installer directement au sol et ainsi échanger à proximité du bébé. Mme préfère s’installer directement au sol.
Elle pose sa fille directement sans lui dire un mot alors qu’elle était paisible dans sa poussette. Elle se met à pleurer au bout de quelques secondes. La puéricultrice prend le temps de mettre des mots sur ce que peut vivre le bébé mis rapidement sur le tapis, que ce type de réaction peut être normal dans un premier temps.
Malgré les tentatives de la maman pour sécuriser le bébé (reprise dans les bras, tournée différemment sur le tapis, différents jouets proposés), tout l’entretien sera jalonné de pleurs du bébé quasi incessants, notamment lorsque sa mère détourne son attention d’elle pour échanger avec la puéricultrice.
Le temps de jeu au sol n’a pas lieu, le bébé se calme brièvement de pleurer lorsque la puéricultrice lui parle et lui propose un hochet avant de recommencer.
Mme finit par la prendre sur ses genoux, le bébé essaye de s’endormir mais continue de pleurer, de geindre. La puéricultrice constate qu’il est 16h15. Je suggère qu’elle a peut-être faim. Mme lui donne son biberon qu’elle boit rapidement. Elle fait des gaz, son rot puis finit par s’endormir durant  une 20 aine de minutes, ce qui est très peu pour cet âge.
Ce qui est déroutant dans cet entretien, c’est que le bébé semble pleurer davantage dès que la puéricultrice essaie de lui parler, de mettre des mots sur ce que le bébé peut ressentir ou essaie de lui proposer un jouet. La sage-femme de PMI vient dire bonjour à la mère et au bébé un instant. La voix de la sage-femme apaise quelques instants le bébé qui esquisse un sourire quelques secondes. Ce sera le seul moment de l’entretien où le bébé n’est pas dans la plainte.
</t>
  </si>
  <si>
    <t>Mme dit s’isoler dans sa chambre, ne mange pas à midi. Elle occupe son temps en regardant des films sur son portable. Je la questionne sur sa relation actuelle avec son hébergeante, car cette personne était ressource pour Mme en période anténatale. Mme explique qu’elle n’ose pas lui demander de s’occuper de sa fille bien que l’hébergeante le lui ait proposé. Elle lui aurait dit « pourquoi tu ne veux pas que je prenne le bébé ? » Mme voudrait que l’hébergeante prenne le bébé sans demander, comme Mme le faisait spontanément avec les enfants de l’hébergeante en anténatal.</t>
  </si>
  <si>
    <t xml:space="preserve">Nous évoquons l’alimentation du bébé. Mme a plusieurs questions autour de l’âge pour débuter la diversification, l’intérêt ou non de faire boire de l’eau, Mme demande s’il y a des aliments interdits.
Nous faisons le point sur la diversification tant bien que mal, étant entre coupées par les pleurs du bébé ou ses manifestations d’inconfort.
</t>
  </si>
  <si>
    <t>Comme à l’entretien précédant, la question de la famille est centrale pour Mme. Nous évoquons son enfance, l’éloignement de ses parents, l’absence de sa mère lorsqu’elle va chez elle et son positionnement en parallèle avec sa fille.</t>
  </si>
  <si>
    <t xml:space="preserve">Mme souhaite évoquer la fiche « relation à l’enfant ». Elle décrit sa relation à sa fille de la manière suivante « c’est comme ma sœur » et poursuit en précisant « mais je ne peux pas tout lui dire ».
Elle évoque son enfance où ses parents l’ont envoyée à Mayotte, chez son oncle, lorsqu’elle était âgée de 8 ans, accompagnée de son petit frère de 4 ans. Mme dit avoir mal vécu cette séparation. 
Par la suite, Mme est retournée aux Comores une fois adulte mais sa mère était toujours en déplacement. 
Elle n’était pas très proche de son petit frère et trouve l’être davantage maintenant qu’elle est en métropole.
Mme est en recherche de proximité avec sa fille, tout en sachant qu’elle ne peut pas lui parler comme à un adulte.
</t>
  </si>
  <si>
    <t xml:space="preserve">Mme a peur de mal faire avec sa fille alors qu’elle se montre douce et calme.
Cependant le bébé pleure +++ y compris lorsque la puéricultrice essaie de soutenir Mme dans ses soins de maternage : verbaliser, suggérer un biberon, proposer un jouet.
Nous mettons un terme à l’entretien, le bébé étant très fatigué. 
Un nouveau RDV est prévu 3 jours plus tard avec le médecin de PMI.
</t>
  </si>
  <si>
    <t>Orientation vers soins psychiques parent-bébé</t>
  </si>
  <si>
    <t xml:space="preserve">Suite à la consultation du 7/09, un évènement chamboule la mère et interpelle les professionnels médicaux : Mme a donné le vaccin à boire à son bébé.
La mère s’écroule dans le cabinet lorsqu’elle réalise son erreur, s’inquiète immédiatement pour son bébé
</t>
  </si>
  <si>
    <t xml:space="preserve">Nous tentons de rassurer Mme par rapport à la non dangerosité de ce geste. Elle consultera son médecin traitant le lendemain pour avoir confirmation.
Le médecin détecte alors un problème au pouce du bébé qui nécessite une prise en charge en kinésithérapie. 
</t>
  </si>
  <si>
    <t xml:space="preserve">Du fait de cet incident et de la difficulté à rentrer en relation avec le bébé lors de la rencontre panjo précédente, nous faisons le point sur ces 3 premiers mois de vie de sa petite fille.
Mme entend les inquiétudes de la puéricultrice concernant le fait que le bébé pleure beaucoup, sans que l’on puisse la calmer, qu’elle pleure beaucoup et que cela est difficile à gérer pour Madame, que ça l’inquiète.
De plus, Mme entend que le fait qu’elle ait tendance à s’isoler dans sa chambre, dans le noir avec son portable peut avoir une incidence sur le développement de sa fille. 
</t>
  </si>
  <si>
    <t xml:space="preserve">Mme entend les inquiétudes de la professionnelle. Elle est d’accord pour être accompagnée dans la prise en charge de son bébé via un soin en unité de psychopathologie périnatale.
Elle est d’accord pour que l’on contacte le service le jour même ensemble.
</t>
  </si>
  <si>
    <t>Faire le point par rapport à son souhait de débuter une prise en charge à l’UPPP (unité de psychopathologie périnatale).</t>
  </si>
  <si>
    <t>Le bébé dort durant toute la durée de l’entretien.</t>
  </si>
  <si>
    <t>Rééducation du périnée en cours.</t>
  </si>
  <si>
    <t xml:space="preserve">Les pleurs en continu ont un peu diminués selon Madame. Elle pleure surtout lors du change et lorsque Mme prépare le biberon. 
Nous faisons un point sur l’alimentation, le sommeil et le développement psychomoteur : elle attrape, fait des bruits de bouche, gazouille, rit aux éclats selon Madame.
</t>
  </si>
  <si>
    <t xml:space="preserve">Suite au dernier entretien où une orientation à l’UPPP a été acceptée par Madame, elle m’informe par téléphone que le service l’a rapidement recontactée pour lui proposer un RDV. Etant arrivée en retard, il lui a été proposé un nouveau RDV quelques jours plus tard.
Mme explique que c’est actuellement difficile pour elle de se rendre à tous les RDV ayant actuellement les séances de kiné pour le pouce du bébé et qu’elle allait prochainement débuter sa rééducation du périnée.
Quelques jours après, l’UPPP me contacte afin de m’informer que la prise en charge pouvait débuter suite au 2eme RDV mais que Mme n’était plus joignable par téléphone depuis.
Un RDV est prévu le 17/10 : Mme l’annule car elle a son RDV gynécologique. Mme explique alors que l’UPPP se situe trop loin pour qu’elle s’y rende et que le kiné 2x/sem + l’UPPP 2x/sem lui faisait trop de RDV à gérer.
On reprogramme un RDV le 20/10, que Madame honore. 
Je propose à Mme de contacter l’assistante sociale de l’UPPP afin de voir si une prise en charge taxi serait envisageable compte tenu de sa situation : elle est rattachée à une mutuelle étudiante sans être inscrite à la fac, ce qui pose probleme vis-à-vis de la sécurité sociale et de la mutuelle. Sa fille n’est toujours pas rattachée à la carte de mutuelle compte tenu de cet embrouglia administratif. L’assistante sociale confirme que la prise en charge taxi est possible. Mme est d’accord pour se rendre aux soins.
</t>
  </si>
  <si>
    <t xml:space="preserve">Résolution des conflits dans le couple et la famille. 
Elle est à présent en bon terme avec son père et sa mère, informés de la naissance.
L’entretien est à nouveau beaucoup centré sur le fait que Mme n’ait pas encore pu annoncer la naissance de sa fille à son oncle qui l’a élevée. « Ça me fait mal dès que j’y pense ». Selon elle, son oncle ne veut pas lui pardonner, il est « déçu » car Mme était venue en métropole pour étudier. Il ne répond plus à ses appels.
Lorsque je demande quelle solution pourrait améliorer la situation, elle répond qu’elle envisage de retourner chez elle en juin-juillet 2018 avec l’aide financière du père du bébé.
Nous nous décentrons ensuite de la problématique de l’oncle afin d’aborder d’autres thèmes mis de côté pour être abordé ce jour. 
Mme dit « j’ai envie de bouger : faire une formation, voir d’autres gens. » Elle avait un RDV pour un bilan de compétence mais n’a pas pu s’y rendre, ayant les séances de kiné à effectuer.
J’aborde alors la question du mode de garde. Mme a du mal à se projeter séparée de sa fille.
Elle dit : « elle me fait pitié, elle va pleurer ».
Je lui demande quelle représentation elle a d’une crèche. Mme dit qu’elle ne sait pas comment c’est.
Je lui propose alors d’aller en visiter une afin qu’elle se représente les espaces et d’envisager ou non de la laisser par la suite. Mme accepte. Nous y allons le 24/10. Mme est contente d’avoir fait cette visite mais n’est pas prête à entreprendre des démarches d’inscription pour l’instant.
</t>
  </si>
  <si>
    <t xml:space="preserve">La situation complexe de Mme nécessite des aménagements de l’accompagnement panjo.
En effet, la multitude de problématiques notamment sociales : absence de domicile propre, problème de rattachement mutuelle/sécurité sociale, l’absence de projet professionnel ou de formation, l’isolement de Mme, sa fragilité psychique ainsi que les problèmes somatiques et psychiques du bébé … tout cela fait qu’il a été impossible de réaliser de visites à domicile bien que Mme ait dit que les VAD seraient possibles chez l’hébergeante lorsqu’elle s’est engagée dans l’étude PANJO. Les rencontres ont toujours eu lieu à la maison de la métropole, en salle d’attente « privatisée » sur le temps du RDV afin de disposer du tapis d’éveil, ou dans le bureau de la permanence pesée.
</t>
  </si>
  <si>
    <t>Faire le point sur la situation de cette dyade depuis le début de la prise en charge en unité de psychopathologie périnatale.</t>
  </si>
  <si>
    <t xml:space="preserve">Le bébé est souriant à l’arrivée. Mme la met spontanément au sol. Le bébé peut avoir des moments de crispation des membres (repéré à 2 reprises durant l’entretien).
La plupart du temps, elle est détendue, joue, observe, se retourne sur le ventre et le dos.
Mme accompagne ses gestes en douceur, met des mots sur les ressentis de sa fille, la prend dans les bras quand nécessaire puis la repose au sol lorsque sa fille est calmée.
Puis le bébé se met à se manifester par des grognements. Mme essaye de la même manière de la calmer. On essaye chacune de mettre des mots sur ce qu’elle ressent. Elle ne se calme pas.
Quelques temps plus tard, je constate que l’heure du gouter est largement dépassée.
Mme n’avait pas vraiment anticipé le gouter : ni l’heure ni l’organisation : n’a pas le bavoir, n’a qu’un yaourt plutôt que le biberon car elle est à l’extérieur. 
Cette scène avait déjà eu lieu (prise en charge inadaptée du gouter) lorsque le bébé était alors agée d’un mois environ. 
</t>
  </si>
  <si>
    <t>Je demande à Mme si elle a pu faire ses séances de rééducation du périnée. Elle me dit que c’est en cours.</t>
  </si>
  <si>
    <t xml:space="preserve">Le bébé est malade (bronchiolite) avec séance de kiné.
Je demande également où en est la rééducation de son pouce.
</t>
  </si>
  <si>
    <t xml:space="preserve">La question de la famille est moins présente que les entretiens précédents.
C’est Mme qui évoque en fin d’entretien son tonton qui doit venir en France courant du mois de janvier mais il aurait dit à son hébergeante qu’il ne viendra pas voir Mme et sa fille. La belle-sœur de Mme a cependant confié des cadeaux de naissance au Tonton pour qui les lui donne.
Si le tonton refuse de venir, Mme pense aller chez sa cousine que le tonton vient voir afin de lui présenter sa fille.
Je demande à Mme si elle a verbalisé à son oncle le fait qu’elle aimerait le voir et lui présenter sa fille. Mme dit ne pas oser.
Je demande si elle est toujours en contact avec le père du bébé. Elle répond que oui, il participe financièrement et prend des nouvelles toutes les semaines. Il ne fait pas le voyage avec le tonton. 
Mme envisage de partir à Mayotte cet été.
Elle est également en contact téléphonique régulier avec ses parents.
</t>
  </si>
  <si>
    <t xml:space="preserve">En début de séance, nous refaisons un point sur les thèmes que Mme veut aborder à cette séance et à la séance prochaine.
Elle choisit pour cette séance l’alimentation et reconnaitre les signaux de l’enfant, 2 cartes qu’elle avait mis dans le tas « ne souhaite pas abordé ou a déjà quelqu’un pour le faire ».
</t>
  </si>
  <si>
    <t xml:space="preserve">La dyade est prise en charge depuis 2 mois en soins pédopsychiatrique à raison de 3 jours dont une nuit.
Le bébé est plus apaisé, plus détendue et pleure moins durant l’entretien.
Mme confirme que ça se passe également mieux à la maison : ne pleure plus « en continue » comme avant.
Il subsiste des difficultés d’endormissement, le bébé ne pouvant se rendormir qu’au sein. Cela commence à poser problème à Mme car elle se réveille encore 3x/ nuit. Elle est en attente de trouver des solutions, elle y arrive lorsqu’elle est soutenue par l’infirmière durant la nuit en unité de soins. Cependant, les conditions d’hébergement constituent une entrave pour que Mme puisse reproduire au domicile. En effet, le bébé met longtemps avant de se rendormir (3h) et Mme ne veut pas déranger l’hébergeante et ses enfants.
Mme parle plus à son bébé pour lui expliquer les choses, propose des temps d’éveil adaptés. Le bébé a toujours tendance à solliciter sa mère dès que nous détournons notre attention d’elle pour échanger mais se calme plus facilement qu’avant.
L’unité de soin travaille à la séparation en confiant le bébé 1/2h aux infirmières de l’unité. Cela a permis de rassurer Mme qui retrouve sa fille détendue, sans pleurer. Elle envisage de pouvoir alors la laisser ½ journée en crèche afin de se remettre en démarche de formation.
Nous écourtons la séance car le bébé a sommeil et n’arrive pas à s’endormir.
Nous arrivons au terme des 6 mois. Je demande à Mme si elle souhaite arrêter l’accompagnement PANJO ou continuer jusqu’au 1 an de sa fille. Elle dit avec un grand sourire vouloir poursuivre Panjo !
</t>
  </si>
  <si>
    <t>Premier entretien panjo postnatal</t>
  </si>
  <si>
    <t xml:space="preserve">Bébé présente des signes de tensions malgré une préoccupation maternelle  adaptée lors des rendez-vous : bonne proximité, un délai de réponse légèrement allongé avec une sensibilité à renforcer.  La réciprocité est souvent présente dans le regard : toujours coté maman et parfois fluctuant coté bébé. Vocalisations à soutenir. Sourires présents mais furtifs. L’engagement est de qualité, à accompagner en fonction du stade de développement du bébé (DPM et sommeil). </t>
  </si>
  <si>
    <t xml:space="preserve">Proposition de mettre le bébé sur le tapis, explication sur les stades de développement, décodage des pleurs du bébé :
 Au moment du couchage (endormissement en sommeil agité contrairement à l’adulte).
Pleurs sans cause apparente : proposition d’essayer d’analyser la situation
</t>
  </si>
  <si>
    <t xml:space="preserve">Place du père du bébé malgré l’éloignement géographique, participation financière, incertitude de Mme quant à une éventuelle réalité de couple ou non. Sujet non abordé entre eux lorsque Mme est partie de Mayotte pour venir en métropole pour ses études.
Son tonton (tuteur) a appris fortuitement la naissance du bébé il y a 15 jours. A dit qu’il ne lui pardonnerait jamais ce qui affecte Mme. 
Son père a finalement accepté la naissance de sa petite fille et pardonné à Mme qu’elle ne fasse pas un grand mariage au préalable.
La grand-mère a envoyé un cadeau à sa petite fille, Mme a mis la robe ce jour pour notre RDV.
Le sentiment de solitude est toujours marqué dans le discours de Mme. L’éloignement avec sa propre mère lui est difficile à vivre et peut être source de insécurité pour elle (Mme peut se mettre à pleurer 5 min), notamment lorsque sa fille est inconsolable. Son hébergeante n’est pas un relai dans ces cas-là contrairement à la période de la grossesse ou les 15 premiers jours post natals. 
Mme n’ose pas lui demander de l’aide, voudrait que ce soit elle qui propose.
</t>
  </si>
  <si>
    <t xml:space="preserve">Mme avait priorisé 4 fiches pour cette rencontre lors de la rencontre précédente : 
Où trouver les informations fiables
Les différences entre ma culture d’origine et mon projet parental
Qui fait quoi auprès de l’enfant
 Les relations avec la famille et la belle famille. Nous avons surtout traité des 2 derniers sujets, les 2 premiers n’étant pas prioritaires ce jour.
En fin de séance, Mme a également identifié les sujets  prioritaires qu’elle souhaite aborder la prochaine fois.
</t>
  </si>
  <si>
    <t xml:space="preserve">Les problématiques principales émergent autour de la situation de Mme.
Les principales sont :
 le projet universitaire qui ne se concrétisera pas de nouveau cette rentrée, soit la 3eme année consécutive. Mme n’a pas eu de proposition via APB.
 Projet de trouver un logement autonome.
 Un projet de couple flou. Mme ressent de la colère vis-à-vis du père qui ne s’est pas manifesté auprès d’elle durant 6 mois de grossesse sans que Mme en sache la raison.
Mme est cependant soucieuse de lui laisser sa place de père, Monsieur ayant fait une reconnaissance anténatale en fin de grossesse. Il demande à entendre sa fille (papa à Mayotte), prend de ses nouvelles et Mme lui en donne. Il la soutient financièrement quand elle a besoin.
Mais elle n’identifie plus Monsieur comme un confident comme il pouvait l’être au paravent. N’arrivant pas à lui en parler, Mme image différentes hypothèses qui pourrait expliquer le fait qu’il n’a pas pris de ses nouvelles durant 6 mois, notamment qu’il est pourrait être en couple avec une autre personne. Cela accentue davantage son sentiment de solitude.
 Difficulté de Mme à savoir demander de l’aider. Elle explique le problème mais ne fait pas de demande explicite que ce soit avec l’hébergeante qui pourrait l’aider ou le père du bébé.
En revanche, Mme sait repérer les éléments positifs : elle pensait enceinte qu’elle n’arriverait pas à s’occuper de sa fille et fait le constat au bout d’un mois et demi qu’elle y arrive.
 Mme est d’autant plus perdue qu’elle accorde beaucoup d’importance à ce que les gens de sa famille attendaient d’elle. Par exemple, en tant qu’ainée de la famille, elle devait faire un beau mariage. Elle est partie en métropole pour avoir des diplômes alors elle n’envisage pas de retourner à Mayotte sans diplôme ni permis de conduire. 
 Kinayah nous montre de par ses manifestations cliniques (évitement, crispation, pleurs) que sa mère n’est pas toujours disponible pour répondre à ses sollicitations, même si, en entretien, la préoccupation maternelle est de qualité.
La qualité de Mme est de savoir verbaliser ses émotions avec la professionnelle, aussi bien négatif que positif. Elle est à l’écoute des conseils et des informations sur le développement et les besoins de sa fille.
</t>
  </si>
  <si>
    <t xml:space="preserve">Faire connaissance avec la dame, son parcours, sa vision de sa situation actuelle et ses projets. 
Mme a dégagé 4 cartes prioritaires lors de la réalisation du jeu de cartes.
Nous avons abordé le jour même les fiches sur : les modes de gardes, les soins quotidiens du bébé.
La fiche « Mon projet de vie » a été traité en première partie d’entretien. La fiche « préparation à l’accouchement » a été mise de côté compte tenu du fait que Mme voyait la sage-femme 3 jours plus tard pour cela.
</t>
  </si>
  <si>
    <t xml:space="preserve">Malgré une grossesse non désirée, la rupture familiale géographique et psychique suite à l’annonce de cette grossesse ainsi que le désinvestissement du père au cours de la grossesse (père à Mayotte), Mme peut évoquer spontanément le fait de toucher son ventre, de parler à son bébé, le fait de le sentir bouger dans son ventre. 
Elle évoque également en tout début d’entretien le stress marqué qu’elle ressent par rapport à l’arrivée du bébé, son appréhension vis-à-vis de la douleur de l’accouchement.
</t>
  </si>
  <si>
    <t>La fatigue liée au manque de fer, les désagréments du traitement précédent, l’hospitalisation qui en a découlé.</t>
  </si>
  <si>
    <t xml:space="preserve">Mme a pensé à faire une IVG lorsqu’elle a appris qu’elle était enceinte car elle arrivait en France pour ses études. D’autre part, sa famille étant très croyante, elle appréhendait la réaction de ses proches vis à  vis de l’arrivée d’un bébé hors mariage.
Mme a choisi de finalement conserver cette grossesse par crainte qu’elle n’arrive pas à avoir d’enfant ensuite.
Nous avons évoqué le sexe du bébé.
</t>
  </si>
  <si>
    <t xml:space="preserve">Grace à un soutien psychologique de la psychologue de PMI, Mme a trouvé la force d’annoncer la grossesse à sa mère. Sa mère l’a ensuite annoncé à son père.
Elle n’a à ce jour par encore pu l’annoncer à son tonton, qui est son représentant légal. Elle avoue avoir coupé contact avec tout le monde, y compris son amie en Métropole pendant cette période.
Le père de l’enfant avait en revanche bien pris l’annonce de la grossesse et dit qu’il serait « présent ». Il a téléphoné les premiers mois mais Mme n’a plus de nouvelle de lui depuis 5 mois.
</t>
  </si>
  <si>
    <t xml:space="preserve">cf objectif de la visite à domicile.
Nous avons longuement évoqué les modes de garde, Mme ayant le projet de reprendre ses études en septembre. Nous avons ensuite fait un entretien prénatal plus classique de PMI autour des soins à l’enfant, du matériel de puériculture nécessaire pour l’arrivée du bébé, la préparation des valises pour la maternité.
En fin d’entretien nous avons défini ensemble les sujets qu’elle souhaitait aborder lors de la prochaine rencontre.
</t>
  </si>
  <si>
    <t xml:space="preserve">2eme visite prénatale.
L’objectif était de faire le point sur le projet de vie de Mme en lien avec sa formation, de parler des changements d’humeur liées à la naissance.
L’objectif était également de faire le point sur l’appréhension de Mme face à l’arrivée de son bébé et de faire le point sur une éventuelle dépression anténatale répérée par la collegue psychologue de PMI.
</t>
  </si>
  <si>
    <t xml:space="preserve">Mme arrive à verbaliser plus ou moins consciemment le chamboulement important que cette grossesse imprévue a généré dans sa vie, tant du point de vue familiale,  que scolaire ou dans sa vie de couple. 
Mais elle exprime clairement qu’elle a fait le choix de garder cette grossesse, qu’elle veut se donner les moyens d’être disponible à son enfant dans son intérêt. Elle pense pouvoir mettre ses soucis de côté ainsi que sa culpabilité lorsqu’elle tiendra sa fille dans ses bras. Elle évoque des choix faits dans l’intérêt de sa fille et commence à se positionner en tant que mère de cette enfant.
</t>
  </si>
  <si>
    <t>Mme évoque son hospitalisation récente pour anémie.</t>
  </si>
  <si>
    <t xml:space="preserve">Mme revient sur le début de grossesse où une malformation au niveau du cordon avait été repérée, ce qui avait généré de l’inquiétude chez Mme à l’époque. Les échographies suivantes l’avait rassurée puisqu’elles étaient normales. </t>
  </si>
  <si>
    <t xml:space="preserve">Mme a spontanément amené le sujet du père de l’enfant, expliquant qu’elle avait une nouvelle à annoncer : le père de l’enfant a fait la déclaration anténatale à Mayotte. Il a demandé l’adresse de Mme en France afin de la lui faire parvenir. 
Mme a hésité dans un premier temps, expliquant qu’elle ne comprend pas pourquoi il se manifeste maintenant alors qu’il ne répond pas à ses messages depuis 6 mois.
Dans un 2eme temps, elle a accepté de lui donner son adresse pensant à l’intérêt de sa fille.
Elle dit ignorer si elle donnera suite à cette reconnaissance anténatale. Nous revoyons ensemble la procédure qui ne nécessite pas de validation de sa part sauf si elle a un doute sur la paternité de Monsieur.
Nous faisons le point sur les liens avec sa famille : sa mère s’est excusée de lui avoir demandé d’avorté. Son père refuse toujours de lui parler n’acceptant pas qu’elle ait fait un enfant hors mariage. Son oncle (représentant légal) n’est toujours pas au courant de sa grossesse mais ils se parlent tous les jours.
</t>
  </si>
  <si>
    <t xml:space="preserve">Projet de vie et les changements d’humeur durant la grossesse.
Mme a défini en fin d’entretien les sujets qu’elle souhaite aborder la prochaine fois : le suivi médical de l’enfant, les ressources médicales et sociales disponibles, l’alimentation du bébé, les soins quotidiens du bébé, l’aménagement du logement, l’investissement du logement.
</t>
  </si>
  <si>
    <t xml:space="preserve">Mme a pu verbaliser ses émotions que ce soit avant la grossesse : a pleuré un an après le bac car elle a oublié de faire les inscriptions post bac. Elle a pu dire au combien elle s’en est voulu et que cela aurait peut-être été différent si elle avait été proche de ses parents. (était chez son oncle à Mayotte alors que ses parents sont aux Comores).
A pu dire que c’est difficile d’accueillir l’annonce de la reconnaissance anténatale alors qu’elle n’a plus de nouvelle du père depuis 6 mois mais que dans l’intérêt de sa fille, elle a accepté de donner son adresse pour recevoir le papier.
A pu évoquer ses inquiétudes face à l’arrivée du bébé, ne sachant pas comment elle allait réagir lorsque le bébé sera là. Va-t-elle être fragilisée ou saura-t-elle faire face pour sa fille maintenant qu’elle a fait le choix de la garder ?
A pu évoquer sa culpabilité vis-à-vis de son père de ne pas avoir fait un grand mariage, et vis-à-vis d’elle-même qui souhaitait également ce grand mariage.
</t>
  </si>
  <si>
    <t>Faire le jeu de carte pour évaluer les besoins et parler de préparation à l’accouchement</t>
  </si>
  <si>
    <t>VAD prénatale</t>
  </si>
  <si>
    <t>Fiche 13 (soin du corps après l’accouchement) fiche 14 (baby blues)</t>
  </si>
  <si>
    <t>Fiche 26 (représentation du fœtus) fiche 27 (préparation à la naissance) fiche 34 (place du père)</t>
  </si>
  <si>
    <t>Mme parle de sa place par rapport à sa mère et son changement de statut en devenant elle-même mère</t>
  </si>
  <si>
    <t xml:space="preserve">Pour cette VAD : Préparation a l’accouchement – suivi médical de la femme enceinte – stress de devenir parents – 
Pour les suivantes aimerait aborder les démarches administratives – les modes de garde – le développement de l’enfant – les signaux de l’enfant – les rythmes de l’enfant
</t>
  </si>
  <si>
    <t>Maman timide mais qui arrive à donner sa confiance relativement bien.
Ce jour c’est la 3ème fois qu’on se voit (1ère rencontre prénat puis signature de l’engagement puis aujourd’hui)
A beaucoup d’attentes de mes visites
Maman jeune (23 ans) et dernière de la fratrie considérée comme une petite fille : stressée par le changement de statut qui s’opère…</t>
  </si>
  <si>
    <t>Première VAD post natale (fait suite à un long appel téléphonique après le retour à la maison). Mme est restée 2 semaines chez sa mère avant de rentrer à domicile.
Besoin réassurance sur l’alimentation. Questionner le bien être de la maman qui verbalisait angoisse en prénatale sur ses compétences. Bon décryptage des besoins du bébé</t>
  </si>
  <si>
    <t xml:space="preserve">Contact avec le regard très fréquent des deux côtés. Portage rassurant. Grande proximité physique la plupart du temps.
Fiche activité attachement 6 : met en mot le bien être de l’enfant quand en interaction avec sa mère
Fiche activité attachement 7 : parlé de la manière de porter l’enfant, ce qu’il aime…
</t>
  </si>
  <si>
    <t>Fiche 14 sur le baby blues
Fiche 16 : le sommeil de l’enfant (modes de couchages, lieux de couchages, différences entre le jour et la nuit)</t>
  </si>
  <si>
    <t xml:space="preserve">Fiche 38 et 47 : Mme a stoppé l’allaitement car prise de poids difficile et stress + +. Requestionne ce désir d’allaiter ou pas. Et travail explicatif sur reconstitution des biberons et nettoyage des biberons
Fiche 39 : parlé de l’évolution de l’enfant sur les premiers mois de la vie
Fiche 44 : repris le suivi médical de l’enfant à mettre en place
</t>
  </si>
  <si>
    <t>Fiche 23 : parlé des pleurs de bébé et comment les décrypter et y répondre
Fiche 34 : Mme parle volontiers de la place que prend le papa pour la soutenir et comment il découvre son enfant et sa manière d’être père</t>
  </si>
  <si>
    <t xml:space="preserve">Nous avons repris les points cochés los de la visite précédente et avons remis les priorités dans l’ordre du moment </t>
  </si>
  <si>
    <t xml:space="preserve">Mme semble trouver du plaisir et de l’utilité à ma visite mais reste encore sur la défensive. Je sens qu’elle a très peur de mon jugement.
Mme a parlé de l’appel téléphonique reçu lors de l’intégration à PANJO, appel qu’elle qualifie de bizarre : « ils m’ont peu posé de questions en rapport avec ma grossesse : est ce que j’ai été agressée dans mon enfance… » « je devais répondre que oui ou non alors que j’avais envie de développer » « j’ai répondu car je vous avais dit oui mais je n’ai pas aimé cet appel »
</t>
  </si>
  <si>
    <t>Il s’agit en fait d’un rendez-vous à la PMI car Mme ne veut plus de VAD. Elle est venue à la permanence pesée proposée par le service. Elle souhaite arrêter PANJO</t>
  </si>
  <si>
    <t>Le lien entre Mme et son bébé est bon. Benyamin, 2 mois, est souriant, accroche bien le regard, fixe sa maman dès qu’elle parle. Le portage est satisfaisant.</t>
  </si>
  <si>
    <t>Nous avons parlé de la prise de poids, de l’alimentation, du sommeil, des activités proposées sur les temps d’éveil</t>
  </si>
  <si>
    <t>Mme se dit soutenue par ses sœurs et sa mère. Maintenant elle a l’impression qu’ils lui font confiance dans sa capacité à être mère (petite dernière, jusqu’à maintenant elle ne se sentait pas prise au sérieux dans sa capacité à gérer un bébé)
Mme se dit soutenue par Mr</t>
  </si>
  <si>
    <t xml:space="preserve">Depuis la VAD n°2 qui a eu lieu le 24/01/17, Mme a annulé plusieurs rendez-vous :
Une VAD était prévue le 02/02. Mme a appelé 3 jours avant pour déplacer la VAD disant avoir trop de rendez-vous à cette période-là. Je propose alors le 16/02.
Le 16/02, Mme appelle pour dire qu’elle n’est pas chez elle aujourd’hui et que ce n’est pas la peine que je vienne. Je sens sa difficulté à dire qu’elle ne souhaite plus ma visite et je lui demande comment elle se positionne pour le protocole PANJO car elle a annulé 2 VAD, est-ce qu’il y a un problème dont elle voudrait me faire part. Elle avoue alors qu’elle veut arrêter PANJO mais qu’elle ne sait pas comment me le dire : « je veux arrêter PANJO. Je pense plus que j’en ai besoin » « j’ai plus autant de questions » « je ne vois plus l’utilité ». Je développe ce qu’on peut aborder ensemble, rappelant que c’est du soutien et pas forcément pour résoudre des problèmes. Mme dit alors « depuis les questions au téléphone ça me reste dans la tête. Ça ne m’a vraiment pas plu. À chaque fois que je vous vois je pense aux questions. » « Je ne me sens plus bien dans ce protocole » « les VAD m’ont aidé mais je n’en vois plus l’intérêt ». Mme dit pourtant apprécier les conseils donnés.
Je lui propose malgré tout une VAD le 27/02 pour faire le bilan du suivi, mais Mme ne le souhaite pas. Je lui propose alors de venir en permanence pesée même si elle ne fait plus partie du protocole : elle viendra 2 fois en permanence pesée : le 17/02 et le 03/03.
Devant le positionnement de Mme j’ai contacté Sandy Sempé par mail pour lui faire part des difficultés rencontrées
Le 03/03 lors de la permanence pesée de ce jour Mme me demande de faire le nécessaire pour qu’elle ne soit pas contactée par téléphone aux 6 mois de son fils.
</t>
  </si>
  <si>
    <t>Madame accepte de participé à l'étude PANJO le 7/12/17 sur proposition de la sage femme de PMI en lien avec l'assistante sociale qui connait très bien la situation._x000D_
Cette dame vit avec sa soeur. Le père est présent mais ils n'ont pas de projet de vie commune._x000D_
Le terme de la grossesse est prévu pour le 3/3/18._x000D_
_x000D_
Nous convenons d'une première VAD Panjo le 28/12/17. Mme est absente du domicile car elle est hospitalisée._x000D_
Elle m'annonce qu'un déclenchement aura certainement lieu autour du 20/02._x000D_
Je demande à Madame si elle souhaite reprendre une date de VAD dès à présent. Elle répond qu'elle préfère attendre car a beaucoup de RDV programmés dans les jours à venir. Elle a reçu le coup de fils de BVA qui s'est bien passé._x000D_
On convient de se rappeler début janvier._x000D_
Je lui laisse un message le 10/01 et le 15/01._x000D_
_x000D_
L'assistante sociale m'informe le 26/01 qu'elle a reçu Madame en entretien et lui a reparlé de PANJO. Mme souhaite toujours bénéficier de cet accompagnement._x000D_
Je l'appelle le 1/02: on convient d'une rencontre le 9/02._x000D_
Mme appelle le jour meme pour annuler le RDV car elle a accoucher la veille._x000D_
_x000D_
Le 20/02, le bébé est toujours hospitalisé car il présente des problemes de santé suite à une infection anténatale non diagnostiquée jusqu'à la naissance._x000D_
Je propose de voir Mme meme si le bébé est à l'hopital pour reparler de la naissance. Mme dit que son "bébé va super bien" alors que les éléments notés sur la fiche liaison de la maternité laisse penser que le bébé souffre d'une infection importante. Mme ne souhaite pas de VAD durant l'hospitalisation car elle passe ses journées à l'hopital et a encore des douleurs liées à l'accouchement._x000D_
En parallèle; l'hopital est injoignable pour avoir des informations plus précises sur la pathologie du bébé._x000D_
J'appelle le 6/03 et laisse un message à Madame._x000D_
_x000D_
Je rencontre le bébé et sa mère lors d'une permanence pesée en sortie d'hospitalisation le 19/03 à la MDM. Mme est très inquiéte par rapport à l'alimentation de son bébé qui prendrait mal ses biberons suite à un changement de lait. En parallele il est tres souvent au sein. Mme avait contacté le service de néonatologie durant le weekend et souhaite qu'on rappelle ensemble le médecin pour faire le point. Le médecin confirme ce que je lui ai expliqué avant à avoir que le bébé se nourrit au sein davantage qu'au biberon ce qui est une bonne chose si le désir de Mme est de poursuivre son allaitement. Ce qu'elle confirme. Mme dit ne pas dormir, être inquiéte et ne plus avoir d'appétit mais que cela est dû à son implan contraceptif. Le bébé a de nombreux RDV médicaux et bilans en lien avec sa pathologie._x000D_
_x000D_
Mme souhaite une visite à domicile pour la prochaine pesée du bébé. On se revoit le 22/03 au domicile. Le bébé grossit très bien au sein principalement. Mme me montre un courrier qu'elle a vient de recevoir. Il s'agit des dépistages néonatals des maladies rares (Guthrie) faits en maternité. Un résultat montre que le bébé est porteur sain d'un gène. Mme a besoin de nombreuses explications et schéma afin d'être rassurée sur la santé de son fils à ce sujet. _x000D_
Je demande à Mme si elle souhaite que l'on programme une "VAD panjo". Elle répond oui. Nous la fixons au 6/04/18. Mme appelle pour annuler le RDV ayant un autre RDV à la meme heure. On refixe une date au 12/04._x000D_
Mme n'est pas présente au domicile. Sa soeur m'informe qu'elle avait un RDV à l'hopital._x000D_
Je l'appelle le 13/04: je laisse un message sur le répondeur._x000D_
Mme rappelle le 25/04. Elle laisse un message au secrétariat indiquant que le bébé est hospitalisé et c'est pour cela qu'elle n'était pas au domicile.</t>
  </si>
  <si>
    <t>Rencontrer le bébé né le 06/01/2017. La maman m’a appelé dès sa sortie de maternité.</t>
  </si>
  <si>
    <t>Le bébé s’est réveillé pour la pesée et est resté éveillé environs 10 minutes dans les bras de sa maman. Elle le regarde avec émerveillement, lui fait des câlins et le garde dans les bras tout au long de ma visite. Elle est très positive dans son discours, elle décrit son bébé comme un bébé tranquille, il se rendort assez vite après les biberons la nuit…
Je la trouve très adaptée dans son portage.</t>
  </si>
  <si>
    <t>L’accouchement s’est  bien déroulé, il n’y a pas eu de complication….. La maman me raconte qu’elle a même demandé à la sage-femme si elle voyait des cheveux quand le bébé progressait… elle avait évoqué son souhait qu’il ait des cheveux comme elle à la naissance. Elle est ravie qu’il ait des cheveux…</t>
  </si>
  <si>
    <t xml:space="preserve">Elle ma questionne sur les vaccins et RDV médicaux à prévoir, elle appelle la PMI en ma présence pour la visite du premier mois avec ma collègue médecin. Elle est attentive et veut bien faire.
Elle me questionne sur l’allaitement mixte.
</t>
  </si>
  <si>
    <t xml:space="preserve">Le bébé porte le nom du papa qui l’a reconnu… cela me permet de questionner la maman sur les projets d’avenir avec lui….elle a très peu parlé du père de son bébé, ils ne vivent pas ensemble.
Elle me décrit les tensions dans sa famille car le père du bébé n’a pas de papiers en règle pour séjourner en France et le mariage coutumier n’a pas pu avoir lieu (coutume du Congo qu’elle me décrit comme très importante pour les deux familles avant le mariage administratif…).
Elle se met à pleurer en évoquant ses parents qui ne sont pas d’accord avec cette relation. Par contre, le père du bébé vient la voir et ils ont des projets d’avenir mais elle ne sait pas quand cela sera possible. 
Elle évoque malgré tous ses parents comme présents, son père notamment lui a fait part de son attachement à ce bébé…et sa sœur est venue de Paris pour la naissance de son fils et la soutient… 
Malgré la proximité physique de ses parents je la sens encore bien seule et inquiète de l’avenir tout en me disant qu’elle sera forte pour son fils. 
</t>
  </si>
  <si>
    <t xml:space="preserve">Deuxième visite post natale : observer le lien mère bébé, proposer un temps d’observation conjointe si possible, le bébé a un mois…..
La maman est venue en consultation en PMI la semaine dernière et a évoqué des difficultés de sommeil : je vais aborder cette question avec plus de temps disponible à la visite
</t>
  </si>
  <si>
    <t xml:space="preserve">Le bébé est réveillé à mon arrivée, dans les bras de sa maman. Il a pris le sein il y a  une heure, nous faisons le point sur le déroulement des journées : rythme, sommeil, couchage… Elle garde son bébé presque toute la journée dans les bras (seulement le sein donné)… les nuits se déroulent plutôt bien (biberons uniquement).
Je lui propose de coucher le bébé dans son lit aussi la journée (il dort déjà les nuits complètes dans son lit, dans la chambre de la maman)  et de ne pas le garder forcement toute la journée dans les bras.
Elle n’utilise le transat /balancelle automatique que pour des moments courts….
Je profite du temps d’éveil pour l’observation du bébé, installé sur le canapé entre nous deux. J’ai apporté un livres aux couleurs vives et contrastées et un hochet (je sais qu’il y a peu de moyen et pas de hochets pour le moment….)
Le bébé est attentif environ 10 minutes, il réagit aux stimuli et la maman est émerveillée de ce qu’il fait déjà. Je l’engage à répéter les gestes : elle est très adaptée et a bien repéré la façon de capter le regard du petit et de l’inciter à suivre des yeux. 
Je lui fais également ouvrir les volets et rideaux toujours fermés lors de mes visites (la pièce est dans la pénombre) et elle constate avec moi que le bébé réagit à la lumière et aux contrastes dans la pièce plus claire…. Je lui redis l’importance pour le bébé de repérer les différences nuit/jour… Elle s’est autorisé des sorties, conseillées à la consultation de la semaine dernière, elle exprime son plaisir et les réactions du bébé…
</t>
  </si>
  <si>
    <t>Elle me questionne sur la rééducation périnéale : elle n’a pas encore de RDV de suite de couche, je lui redonne le numéro de ma collègue sage-femme de PMI qui l’a suivie en début de grossesse.</t>
  </si>
  <si>
    <t xml:space="preserve">Question sur les vaccins / RDV PMI prévus fin février. 
Elle reprend une formation en avril, elle me questionne sur l’arrêt de l’allaitement maternel…
La demande de place en crèche n’est pas  acceptée pour le moment, conseils pour maintenir sa demande active le mois prochain et apporter des arguments sur sa situation…
</t>
  </si>
  <si>
    <t xml:space="preserve">La maman est très demandeuse de conseils, elle s’intéresse et approfondit tous les sujets, elle parvient à reprendre et mettre en place les conseils proposés à sa façon et de manière plutôt adaptée. </t>
  </si>
  <si>
    <t xml:space="preserve">Le bébé est âgé de 2 mois, tout dépend de son état d’éveil à mon arrivée. Soit je privilégie l’observation des signaux du bébé, de l’interaction avec sa mère. Soit je laisse l’opportunité à la maman de parler de son projet de vie : formation et vie de couple future avec le papa… </t>
  </si>
  <si>
    <t xml:space="preserve">À mon arrivée, le bébé est réveillé, installé dans un transat/balancelle (encore un !!!). Il est à distance du canapé ou la maman était visiblement installée.  Je commence donc par demander à la maman de rapprocher le bébé d’elle, lui explique que son bébé a besoin de la sentir toute proche car il la voit mal à la distance où il était posé…
Je constate que les rideaux sont ouverts, la pièce est donc plus lumineuse que lors de ma dernière visite  (la pièce était vraiment sombre…).
Nous parlons du développement du bébé, vue, odorat, de ses besoins de contact, d’enveloppement…
</t>
  </si>
  <si>
    <t>Elle me parait plus fatiguée que lors de ma dernière visite, elle évoque les pleurs de son bébé la nuit, nous discutons des rythmes de sommeil du bébé, du besoin de se reposer la journée pour elle… et de l’aide de apportée par sa famille, elle me confirme que ses parents l’aident pour faire les courses, ses frères et sœurs sont également présents régulièrement pour l’aider. En fin de visite, sa plus jeune sœur arrive pour passer un moment avec elle….</t>
  </si>
  <si>
    <t xml:space="preserve">La maman évoque des coliques importantes avec des pleurs, elle parait sereine en parlant. Mais j’assiste à un épisode de colique, le bébé pleure vraiment très fort, il se raidit, la maman regarde son bébé et me dit qu’ « il fait toujours comme ça »… 
Je sens que les pleurs de son bébé l’envahissent, mais elle reste démunie face à lui et reste passive. Je ressens vraiment la détresse du bébé, j’invite la maman à le prendre dans les bras pour le rassurer et insiste sur le besoin du tout petit de se sentir contenu dans ces moment de pleurs et de douleur. La mère prend son bébé, elle a des gestes et des paroles de réconfort plutôt adaptés….Elle finit par me dire que le médecin a prescrit un traitement pour soulager le bébé mais elle ne lui pas encore donné… nous faisons le point ensemble… je lui fais part de mon sentiment : le bébé a besoin de ce traitement pour ne pas être aussi douloureux…
</t>
  </si>
  <si>
    <t xml:space="preserve">La maman recherche un mode de garde : elle a déposé un dossier de demande en mairie pour une crèche. Elle doit commencer une formation en  avril. Ce projet a déjà été reporté du fait de la grossesse, elle s’inquiète d’avoir une réponse positive ou non de la commission le 20 mars pour la crèche… nous parlons des solutions alternatives : recherche d’une assistante maternelle… je lui ai déjà donné la liste des ass mat puisque nous gérons également les agréments d’assistante maternelle.
Je la soutiens dans cette recherche, l’incite à rencontrer des ass mat dès maintenant pour avoir une solution de garde à la fin du mois….
Nous parlons du père du bébé, le mariage coutumier est en cours : il achète petit à petit les objets listés par les parents de madame… quand il aura tout acheté, il pourra venir vivre avec elle. La maman est soulagée, ses parents semblent accepter le père du bébé, une vie en couple est envisageable… ce qui n’était pas le cas pendant la grossesse. 
Elle évoque les mêmes difficultés vécues par sa sœur aînée et dit qu’elle ne fera pas subir la même chose à  ses enfants quand ils seront grands…
</t>
  </si>
  <si>
    <t>Je me réfère à la liste des sujets que nous avions établie ensemble avec l’outil d’investigation au début de mes interventions. De plus la maman questionne beaucoup, tous les thèmes ou presque ont déjà été abordés et sont parfois repris au fil de ses demandes</t>
  </si>
  <si>
    <t xml:space="preserve">Je sens la maman attentive, très demandeuse de conseils et de soutien. Elle met en place progressivement les solutions que nous trouvons ensemble. La relation avec son bébé est bonne, mais encore fragile, je sens la maman vulnérable, mais pleine d’envie d’apprendre et de bien faire. Sa situation familiale parait s’arranger, ses parents commencent à accepter le papa du bébé ce qui l’aidera certainement à être plus sereine et donc plus disponible à son bébé.…. </t>
  </si>
  <si>
    <t>Accompagner la maman sur la découverte des capacités de son bébé. La rassurer sur ses capacités d’observation et l’aider à réajuster ses réponses aux signaux du bébé, je la trouve encore maladroite et avec beaucoup de doutes.</t>
  </si>
  <si>
    <t>Le bébé a 3 mois, il a dormi  tout au long de ma visite. …La maman parle de ses difficultés à dormir loin d’elle, elle n’a pas encore réussit à le laisser dormir seul dans une autre chambre… je sens bien qu’elle n’est pas prête, je la rassure et lui dis de prendre son temps… le bébé a encore besoin de sa présence.</t>
  </si>
  <si>
    <t xml:space="preserve">Questions sur la diversification alimentaire, comment introduire les légumes quels rythmes, quantité, quoi….elle a déjà commencé certaines légumes, je réajuste avec elle son organisation pour être plus adapté aux besoins du bébé.
Elle continue l’allaitement maternel qui fonctionne très bien, elle trouve que c’est fatiguant surtout la nuit mais veut continuer…Je sens qu’elle a besoin de soutien... nous parlons également beaucoup de la fin de l’allaitement….
Je parle également des écrans et du bébé, car je trouve la télé allumée souvent… je lui parle du temps à limiter pour le bébé…et de donner la priorité à l’éveil avec elle. 
Elle évoque les enfants de sa sœur qui passent beaucoup de temps devant le PC, la télé, les jeux vidéo… du coup je fais de la prévention pour toute la famille…
</t>
  </si>
  <si>
    <t xml:space="preserve">Question sur l’organisation à prévoir les mois prochains: la maman doit faire une formation et s’inquiète des modes de garde…. Elle a déposé un dossier de demande en crèche mais doute de la réponse, je la soutiens, lui conseille de rappeler la mairie pour se tenir au courant des commissions d’attribution des places….
Elle évoque beaucoup sa recherche de stage pour valider sa formation… je la conseille sur les terrains de stage petite enfance possible pour elle. C’est un sujet de préoccupation qui l’envahit beaucoup ce jour-là…. Je sens l’enjeu pour l’avenir, réussir sa formation, trouver un emploi….
Le mariage coutumier avance, le père du bébé rempli ses obligations de cadeau à la famille… une vie commune semble bientôt possible, la maman est heureuse que les choses progressent bien entre ses parents et le père du bébé qui lui rend visite mais n’est pas encore autorisé à vivre avec elle….
</t>
  </si>
  <si>
    <t>Je trouve la maman spontanée, elle me questionne beaucoup, progresse énormément sur l’observation de son bébé et sait me décrire les progrès qu’il fait.</t>
  </si>
  <si>
    <t>Avoir un temps d’observation avec le bébé qui a  dormi lors de ma dernière visite…</t>
  </si>
  <si>
    <t xml:space="preserve">Le bébé a 5 mois, il a dormi également durant l’heure de ma visite… la maman voulait le réveiller… mais je l’ai rassurée en reprenant RDV à la fin de ce mois pour une visite plus rapprochée. </t>
  </si>
  <si>
    <t xml:space="preserve">La maman évoque les débuts des repas à la cuillère, elle est surprise que son bébé accepte aussi facilement les légumes…
Elle ne se sent pas prête pour le faire dormir seul dans sa chambre… nous parlons de la séparation, de l’enfant qui grandit et de ses besoins…
Nous parlons des temps sur le tapis d’éveil, la maman décrit avec beaucoup de détails ce que son fils commence à faire : attraper les jouets, les manipuler, il essaie de se retourner sur le ventre puis le dos, il réussit à ramper en dehors du tapis… nous parlons sécurité autour de lui…
Je trouve qu’elle prend plus de plaisir à être avec son bébé , elle me parait être moins à distance de son bébé que lors des autres visites… à confirmer à la prochaine  visite.
</t>
  </si>
  <si>
    <t xml:space="preserve">La maman est vraiment en demande de la prochaine visite afin que je voie Jason réveillé, nous prenons RDV à un autre horaire auquel il ne dort pas habituellement…
Je pense qu’elle apprécie vraiment d’avoir un avis sur sa relation, ses gestes avec son bébé, elle a besoin d’être rassurée…
</t>
  </si>
  <si>
    <t xml:space="preserve">Le bébé a 6 mois dans une semaine, il est réveillé à mon arrivée, sur son tapis en couche (il fait très chaud en ce moment).  
Il est un peu méfiant à mon approche, je prends le temps de le rassurer. La maman me questionne sur les peurs de son bébé… je lui explique le besoin de confiance du bébé, le temps de rencontre et de faire connaissance, le besoin du bébé d’être rassuré et contenu par son parent ….elle est très intéressée, évoque un possible voyage en train pour aller en Allemagne en visite famille… Cet échange lui permet de comprendre un peu mieux les réactions de méfiance ou de peur de son fils.
Le bébé est très actif sur son tapis, attrape les hochets, les change de main, les manipule, se retourne. Sa maman reste très attentive à lui, est assise au sol et le contient, le rassure, accompagne ses mouvements de manière très adaptée, sans l’interrompre tout en en le rassurant quand il est en difficulté…
Je la trouve très adaptée, beaucoup plus proche de son bébé que lors des autres visites. Elle prend vraiment beaucoup de plaisir à voir évoluer son bébé…
</t>
  </si>
  <si>
    <t xml:space="preserve">Elle a envie de perdre du poids… nous parlons diététique, repas… reprise d’une activité sportive : marche…
Elle ne s‘est pas encore autorisée à sortir beaucoup avec le bébé… elle n’ose pas le déranger dans ses siestes… 
Je lui explique la richesse pour son bébé  des sorties au marché, au parc… et les bienfaits pour elle d’une reprise de la vie sociale en dehors de sa famille.
</t>
  </si>
  <si>
    <t xml:space="preserve">La maman évoque les débuts des repas à la cuillère, elle est surprise que son bébé accepte aussi facilement les légumes…
Elle ne se sent pas prête pour le faire dormir seul dans sa chambre… nous parlons de la séparation, de l’enfant qui grandit et de ses besoins…
Nous parlons des temps sur le tapis d’éveil, la maman décrit avec beaucoup de détails ce que son fils commence à faire : attraper les jouets, les manipuler, il essaie de se retourner sur le ventre puis le dos, il réussit à ramper en dehors du tapis… nous parlons sécurité autour de lui…
Je trouve qu’elle prend plus de plaisir à être avec son bébé, elle me parait être moins à distance de son bébé que lors des autres visites… à confirmer à la prochaine  visite.
</t>
  </si>
  <si>
    <t xml:space="preserve">La maman m’annonce d’emblée qu’elle a obtenue une place en crèche à partir de septembre…elle est ravie… nous parlons du temps d’adaptation, des rythmes, elle ne parait pas inquiète sur cette nouvelle étape….
Ma maman évoque un possible voyage en train pour se rendre dans sa famille en Allemagne. Elle est inquiète des escaliers, des trajets avec la poussette et son bébé, car elle sera peut-être seule. Suite à ses explications confuses, je lui propose de s’exercer avec moi dans les escaliers de son immeuble (elle prend toujours l’ascenseur pour sortir .effectivement, elle s’y prenait à l’inverse et avait peur de faire tomber le bébé ! cet essai était bien nécessaire pour qu’elle prenne confiance et trouve le bon mouvement !
</t>
  </si>
  <si>
    <t xml:space="preserve">Je trouve que la maman  fait d’énormes progrès sur ses gestes et l’observation de son bébé, elle se questionne  mais prend confiance dans ses intuitions et le regard qu’elle pose sur son enfant est souvent juste. Elle réadapte ses connaissances au fur et à mesure de nos rencontres et des conseils apportés. </t>
  </si>
  <si>
    <t xml:space="preserve">Le bébé a 6 mois, j’ai proposé à la maman de venir me rencontrer dans les locaux de la PMI afin de profiter des espaces de jeu. Une première date avait été fixée, mais la PMI était fermée (non anticipé pour ma part !).  Du coup la maman a téléphoné pour avoir un autre RDV… elle souhaite venir dans nos locaux et n’a pas été déstabilisée par le RDV manqué.
Je souhaite parler éveil et sorties, car la maman ne s’autorisait pas à sortir quand le bébé dormait… aveux à ma dernière visite…
</t>
  </si>
  <si>
    <t xml:space="preserve">Arrivé endormi dans sa poussette, le bébé se réveille en cours d’entretien. 
Nous sommes dans la salle de jeux au calme/ salle réservée pour ce temps par mes soins… 
Je laisse le temps au bébé d’émerger de son sommeil, de lui-même il va manifester son envie de sortir de la poussette. 
La maman  a également pris le temps de lui parler doucement de le rassurer car il se réveille dans un lieu différent, elle décrypte rapidement ses signaux et l’installe sur le tapis d’éveil… le bébé nous montre alors toutes ses possibilités d’exploration : se retourne dos / ventre/ dos ; se met à 4 pattes, tente d’avancer à plusieurs reprises;  attrape les jouets autour de lui….bref il nous fait une démonstration super chouette. 
La maman est ravie de commenter ses progrès, elle est très fine dans ses remarques et je sens qu’elle est très attentive également au domicile.
</t>
  </si>
  <si>
    <t>Elle évoque sa contraception, reprise depuis peu… me dit qu’elle ne souhaite pas tomber enceinte maintenant car elle veut continuer son projet de formation…</t>
  </si>
  <si>
    <t xml:space="preserve">Nous parlons nouveaux jouets adaptés à son développement et sécurité du logement car il rampe +++ au sol et la maman a bien compris qu’elle devait anticiper…
La maman me parle de la crèche, l’adaptation a démarrer, tout se passe bien et elle est ravie. Ses craintes sont apaisées. 
Elle évoque sa recherche de stage pour septembre, elle n’a pas de réponse…je l’encourage à continuer ses démarches. 
Elle me demande si elle doit garder la place en crèche en septembre si elle n’a pas de stage, … je l’engage a bien laisser son fils en crèche, même pour un temps d’accueil occasionnel…afin de conserver sa place et surtout que le bébé sera déjà habitué à ces temps en collectivité.
</t>
  </si>
  <si>
    <t xml:space="preserve">Le mariage coutumier est un peu en suspend car le papa doit financer des avocats pour obtenir des papiers… je ne connais pas trop l’histoire de migration du père, la maman n’en parle pas facilement.
Par contre elle évoque cette contrainte de respecter les coutumes, elle n’est pas en accord avec ses parents sur cette obligation et n’ose pas trop leur en parler de peur de rompre les liens… 
Nous discutons de la manière dont elle pourrait aborder ce sujet délicat et parvenir à conjuguer :
-les contraintes du père du bébé 
-les demandes de sa famille 
-son envie à elle de construire sa vie de couple… 
Le père du bébé n’est toujours pas autorisé à venir vivre avec elle….et elle me dit clairement que cette situation est pesante.
</t>
  </si>
  <si>
    <t>La mère demande des conseils, du soutien…. Elle souhaite continuer les visite à la PMI …cela lui permet d’amener son fils dans un lieu prévu pour les bébés. Avec les vacances et nos absences respectives, nous fixons les deux RDV suivants à sa demande.</t>
  </si>
  <si>
    <t xml:space="preserve">Cette première visite prénatale fait suite à deux rencontres (une dans les locaux de la PMI et une visite à domicile) effectuées en octobre pour la présentation du protocole et la signature de l’engagement. La maman lors de ces deux rencontres a évoqué de nombreuses inquiétudes pour sa grossesse et l’accouchement. 
Cette 3ème rencontre avec l’outil d’évaluation des besoins, a permis à la maman de mettre en mots ses questionnements et de la rassurer sur le contenu de mos échanges futurs. La visite a duré 2 heures… !
</t>
  </si>
  <si>
    <t xml:space="preserve">Difficulté de sommeil : se réveille souvent et a parfois du mal à se rendormir.
La circulation veineuse : jambes lourde et fatigue en fin de journée. 
Elle est en arrêt maladie depuis deux jours/ les trajets en bus étaient très fatigants ainsi que son travail (auxiliaire de vie personnes âgées).
Préparation à l’accouchement avec la sage-femme de PMI… madame bien rassurée mais a encore beaucoup de question sur la péridurale, le déroulement de l’accouchement : sujets abordés malgré les consultations de suivis grossesse déjà effectuées…
</t>
  </si>
  <si>
    <t xml:space="preserve">Questions sur l’allaitement maternel, allaitement mixte, peur de ne pas avoir assez de lait… conseils et explications donnés sur le démarrage de l’allaitement, les rythmes…
Information des permanences pesées proposées en PMI pour faire le point et la suite de mes visites… 
Les vaccinations du bébé, les consultations à prévoir, le suivi médical…  la possibilité de faire suivre le bébé en PMI également par le médecin de secteur.
Le médecin traitant actuel est éloigné, je propose le livret de la commune avec toutes les adresses de professionnels de santé plus proche de son nouveau domicile (a déménagé cet été)…
Les soins au bébé : bain (va-t-il aimer l’eau ?), matériel, installations, … peur des manipulations si le bébé est trop petit….
</t>
  </si>
  <si>
    <t xml:space="preserve">Question sur l’organisation à prévoir en avril : la maman doit faire une formation et s’inquiète des modes de garde…. Explication pour déposer un dossier en crèche et assistante maternelles si besoin avec mon accompagnement également (agrément et suivis de ass mat effectués par la PMI)…
Parle peu de sa famille : parents et fratrie de madame proches… mais peu investi ?
La mère de madame est arrivée au cours de la visite, je lui propose de discuter avec nous si elle le souhaite, mais elle préfère rester en retrait et n’interviendra pas durant le temps restant. 
</t>
  </si>
  <si>
    <t xml:space="preserve">Alimentation du bébé/ connaissance du développement de l’enfant
Ressources médicales et sociales/ l’aménagement du logement
Le mode de garde la première année
</t>
  </si>
  <si>
    <t xml:space="preserve">Évoquer les inquiétudes de la future mère sur l’accouchement qui me paraissent très envahissantes pour elle.
L’organisation au quotidien qui parait très peu élaborée pour le moment
</t>
  </si>
  <si>
    <t xml:space="preserve">Les RDV de préparation à l’accouchement sont en suspend car absence de la sage-femme….la maman est assez inquiète de ne pas avoir terminé la préparation…. Nous parlons longuement de la péridural (beaucoup de contre-exemples négatifs évoqués)
Un RDV avec l’anesthésiste a permis de répondre à l’essentiel des questions sur la péridurale, mais cela reste un sujet d’inquiétudes pour elle. 
</t>
  </si>
  <si>
    <t xml:space="preserve">Questions sur l’installation du bébé lors des temps d’éveil : où, comment…
Elle évoque le matériel : transat, poussette… mais n’imagine pas que le bébé aura besoin d’être en lien avec elle dans la pièce de vie… (Il va rester dans la chambre).
Description faite : tapis d’éveil parc, hochets, temps d’éveils… attention à la télévision….
Elle est très attentive, me questionne beaucoup et fait le lien avec ce qu’elle observe dans sa famille avec ses neveux….
Elle évoque l’hygiène des biberons, le bain, les soins au bébé… conseils pour le matériel…elle me montre le lit installé dans sa chambre et les vêtements, elle a besoin d’être rassurée sur ses choix.
</t>
  </si>
  <si>
    <t xml:space="preserve">Ses parents pourront l’aider au moment de son séjour à la maternité pour les trajets mais elle évoque peu d’échanges avec eux… ni avec sa sœur qui a eu des enfants…
Pudeur ou timidité ou peur du jugement…. 
Elle n’évoque pas le papa du bébé…depuis le début elle se décrit seule, pas de projet de vie commune
</t>
  </si>
  <si>
    <t>Je sens qu’elle est en confiance, malgré quelques retenues dans les échanges, elle s’autorise à me questionner plus directement sur des sujets plus intimes. La relation de confiance et l’alliance de travail se met en place progressivement.</t>
  </si>
  <si>
    <t>Amener la maman à se représenter son futur bébé, encore très peu évoqué lors des rencontres précédentes.</t>
  </si>
  <si>
    <t xml:space="preserve">L’accouchement est évoqué +++ ce jour : déroulement ?  Durée ?  Le placenta, le cordon… le terme est prévu dans 2 semaines  et je sens encore beaucoup d’inquiétudes. 
La dernière consultation est rassurante, RAS au niveau de la grossesse… 
Elle a besoin de déposer toutes ses questions vers quelqu’un … je sens bien que ce n’est pas possible auprès de sa famille.
Elle évoque également les suites de couches, la contraception…. Sujets très intimes abordés !
</t>
  </si>
  <si>
    <t xml:space="preserve">Elle évoque le poids évalué à la dernière échographie/ il va être gros ! Peur de la naissance d’un trop gros bébé… (En a rêvé …) Elle a besoin d’être rassurée, écoutée… 
Nous parlons enfin de ce bébé : «  j’aimerai qu’il ait beaucoup de cheveux comme moi ! C’est bien si il n’est pas trop petit, j’aurai moins peur de le porter…. » .
Elle imagine le bain, les soins et se projette au quotidien avec lui. ..
</t>
  </si>
  <si>
    <t xml:space="preserve">Aide de sa famille au retour à domicile évoquée…
Inquiétude pour les démarches administratives : déclaration, livret de famille, carte vitale, CAF… elle parait bien seule également pour faire face à toutes ces démarches.
Elle parle des modes de garde à trouver… elle aura la réponse pour une crèche en janvier…. Elle s’inquiète des démarches pour trouver une assistante maternelle si la crèche est refusée. 
Je l’informe des lieux pour l’aider : relais des assistantes maternelles, PMI…. Listes des assistantes maternelles donnée ce jour également.
</t>
  </si>
  <si>
    <t xml:space="preserve">Elle évoque des sujets très intimes lors de cette visite… elle parait totalement en confiance.
Le bébé a été enfin évoqué de manière très concrète…
Au cours de l’entretien, je l’ai sentie plus sereine que lors des autres visites, même si l’accouchement occupe beaucoup ses pensées elle parvient à se détacher du « technique » et à parler du bébé.
</t>
  </si>
  <si>
    <t>Le bébé est âgé de 4 mois : échanger avec la maman sur son projet de retour au travail et des modes de garde. Elle a un emploi déjà prévu dans un restaurant mais a besoin de trouver un mode de garde.</t>
  </si>
  <si>
    <t xml:space="preserve">À mon arrivée, le bébé est réveillé, installé sur son tapis de jeu. La maman me montre les jouets qu’elle s’est procuré. Le bébé est actif, commence à attraper les hochets. La mère est très fière de me montrer les progrès de son fils. Elle les commente et me questionne de manière très positive. Le bébé est en pleine forme, très souriant, bien en lien avec moi et sa mère. Ce moment d’observation conjointe est très riche, la maman  développe l’attention aux réactions de son fils et s’émerveille de tout. </t>
  </si>
  <si>
    <t>Je la trouve un peu passive et triste. Elle me dit s’ennuyer parfois au domicile, le tête à tête avec son bébé lui pèse, elle se sent seule et a envie de travailler….</t>
  </si>
  <si>
    <t xml:space="preserve">Nous parlons diversification alimentaire : comment introduire les légumes. L’installation, le temps de l’adaptation, l’apprentissage de la cuillère, les différents légumes…
Le suivi médical continue en PMI. La maman a également un autre espace de parole pour la santé de son bébé. </t>
  </si>
  <si>
    <t>La mère évoque les journées un peu longues en tête à tête avec son bébé. Le père est absent la journée et elle s’ennuie un peu avec son bébé. Nous parlons des sorties…quand il fait beau. Je l’incite à se rendre dans un lieu d’accueil enfant parent, gratuit sur la commune afin de rencontrer d’autres familles…</t>
  </si>
  <si>
    <t>Je sens cette maman seule, un peu passive avec son bébé, mais elle veut bien faire et met en place beaucoup de conseils échangés lors des visites. Elle attend les visites et a toujours des questionnements autour de la santé de son fils. Elle veut reprendre une activité à l’extérieur, mais la place en crèche est en cours. Je ne suis pas sûre qu’elle ira avec son fils au LAEP proposé….</t>
  </si>
  <si>
    <t xml:space="preserve">Faire connaissance avec le bébé né le 13/12/2016. 1ère visite post-natale, le bébé a 20 jours.
La maman a bénéficié de 3 visites de la sage-femme en sortie de la maternité, c’est pourquoi elle ne m’a pas contacté plus tôt… dommage !
</t>
  </si>
  <si>
    <t xml:space="preserve">Le bébé est resté endormi dans les bras de la maman. Le papa a posé beaucoup de questions. Je le sens très angoissé.
Le portage et les gestes d’enveloppement, les mots de la maman sont très adaptés. Elle est restée attentive aux mouvements de son bébé tout le temps de ma visite.
</t>
  </si>
  <si>
    <t>Un peu fatiguée par les nuits trop courtes, mais l’accouchement s’est bien passé.</t>
  </si>
  <si>
    <t xml:space="preserve">Les parents ont beaucoup questionné sur l’allaitement du bébé : biberons et sein…
Le papa est inquiet (peur qu’il n’y ait pas assez de lait….), il a besoin d’être rassuré +++. 
La maman est plus sereine, elle me dit qu’elle voit que le bébé grossi bien, mais les paroles un peu négatives de son mari la font réagir (elle fronce les sourcils à plusieurs reprises) je me sens obligée de mettre en avant ses compétences et le fait que l’allaitement marche bien…
</t>
  </si>
  <si>
    <t xml:space="preserve">Besoin de rassurer le papa sur sa présence, son investissement auprès du bébé. Il me répète qu’il a peur de mal faire, c’est son premier….
J’ai le sentiment qu’il dévalue la maman sur ses capacités, il y a une différence d’âge assez importante, la maman a 26 ans et le père 53…
Je sens bien que la maman ne peut pas parler comme elle veut quand son mari est présent. 
</t>
  </si>
  <si>
    <t>J’espère que la maman sera seule lors de ma prochaine visite…afin de qu’elle puisse parle librement…le père a tendance à répondre à sa place et à prendre tout l’espace dans la conversation avec ses questions et ses remarques. Je sens qu’il faut que je le ménage si je veux continuer l’accompagnement de la maman….</t>
  </si>
  <si>
    <t xml:space="preserve">Privilégier le temps d’éveil du bébé et l’interaction avec sa maman que je trouve un peu à distance de son fils/ j’ai revus la mère et son bébé en salle d’attente PMI pour un RDV consultation médicale du bébé : bébé posé sur le tapis la maman assise et occupée par son téléphone portable…peu attentive au bébé ne lui parlant pas.
Proposer un temps d’observation avec la maman, installer un espace pour le bébé si besoins.
</t>
  </si>
  <si>
    <t xml:space="preserve">La maman a installé un tapis d’éveil suite à notre dernière rencontre. Le bébé a 2 mois ½, est posé sur le tapis, il est bien éveillé à mon arrivée. La maman apparemment était occupée avec des papiers sur le canapé, encore une fois à distance de son fils….Je m’installe au sol près du bébé et j’invite la maman à faire de même. Nous aurons au moins 40 minutes avec le bébé, très attentif,  calme, souriant …ce qui m’a permis d’être en lien de proximité très constructif avec lui et de soutenir et d’expliquer à la maman l’importance de cette proximité. La mère  semblait  intéressée, mais elle a encore du mal à rester en lien avec son fils sur la durée, elle est maladroite dans ses interactions (parfois trop brusque avec le hochet ou trop rapide dans ses gestes).
Elle parle peu au bébé, je l’incite à développer ses temps de parole au bébé.  Je lui propose de parler également à son en fils dans sa langue natale pour plus de facilité , mais elle parait gênée et continue en français, avec des paroles répétitives et peu adaptées… je l’incite à développer  les échanges en Cambodgien tous les jours…(ma présence la gêne certainement).
</t>
  </si>
  <si>
    <t>Nous parlons des vaccins, des visites médicales à poursuivre tous les mois. De l’alimentation…et des sorties à mettre en place pour le bien être du bébé et de la maman qui dit qu’elle s’ennuie au domicile….</t>
  </si>
  <si>
    <t xml:space="preserve">La maman évoque son envie de trouver du travail, des cours de français… 
Nous parlons de l’accueil en crèche, le dossier de demande est déposé en mairie mais pas de réponse positive pour le moment. J’encourage la maman à poursuivre les démarches, rappeler le CCAS pour maintenir sa demande de garde même en accueil occasionnel. Je sens que c’est très important pour elle d’avoir un projet personnel.
</t>
  </si>
  <si>
    <t xml:space="preserve">À chaque visite, Je relis la liste des sujets que la maman souhaitait aborder, évalués au début de mon intervention par l’outil d’investigation. 
Je laisse également la maman questionner librement et je préfère mener l’entretien à partir de ses préoccupations du moment.
</t>
  </si>
  <si>
    <t xml:space="preserve">Je pense que la maman est un  peu immature comme jeune femme, elle se préoccupe plutôt d’elle-même et ne semble pas vraiment prête à être mère. 
Je me pose la question d’un mariage arrangé : le mari  a 25 ans de plus qu’elle et occupe toute la place quand il est présent alors qu’elle ne parle presque plus…. 
Question de traditions,  de migration ? : la maman vient du Cambodge et son mari est en France depuis plusieurs années.
</t>
  </si>
  <si>
    <t>Avoir un temps d’observation du bébé plus long avec la maman, normalement les RDV pris le matin, le papa ne doit pas être présent aujourd’hui…. Proposer des moments de stimulation au bébé et voir pour l’installation d’un tapis d’éveil, plutôt que le transat balancelle ... déjà utilisé !</t>
  </si>
  <si>
    <t xml:space="preserve">Le bébé est réveillé à mon arrivée, la maman est seule, je profite donc de ce moment pour provoquer le temps d’observation.
Le bébé est installé dans le transat qui se balance… au sol et à distance du canapé… je me dis que depuis le début, je trouve la maman peu dans l’échange avec son bébé, il faut dire que nous avons été parasité par les questions en nombre du papa lors des autres visites.
Le père est toujours dans les soins et l’inquiétude pour la santé du bébé….
Le bébé installé sur le canapé entre moi et sa mère, j’en profite pour parler du transat à utiliser peu et plutôt privilégier le temps de contact direct. La maman est attentive, je lui demande d’apporter des jouets pour lui montrer comment stimuler le bébé. J’en profite pour faire un petit tour des jouets adaptés… 
Le bébé est attentif, il reste calme au moins 15 minutes puis commence à s’impatienter c’est l’heure du bib. 
La maman est restée attentive, répète les gestes montrés. Elle retire les moufles et découvre les pieds du bébé à ma demande pour permettre au bébé d’utiliser ses mains et ses pieds….
La maman est étonnée de ce que le bébé lui montre, elle me questionne sur son développement….elle n’ose pas lui parler devant moi… je dois l’encourager mais elle reste timide.
</t>
  </si>
  <si>
    <t xml:space="preserve">Les RDV en consultations PMI ont démarrés, la maman est plutôt contente de venir nous rencontrer dans nos locaux, elle questionne sur les prochains vaccins.
La maman a stopper l’allaitement maternelle… trop de doute sur les quantités bues : les parents n’étaient pas confiants
</t>
  </si>
  <si>
    <t xml:space="preserve">La mère évoque les angoisses du papa qui finalement lui laisse peu de place pour elle et les choix qu’elle pourrait faire pour son bébé / ex : les sorties, pas trop autorisées par peur du froid, hors cette semaine il fait très doux et le soleil permet de sortir les après-midis, je l’encourage à sortir avec le petit et à en discuter avec le papa….
Je propose comme objectif de prévoir avec le papa un espace au sol pour le bébé….jusqu’à ma prochaine visite.
</t>
  </si>
  <si>
    <t xml:space="preserve">L’échange a été plus facile sans la présence du papa. La mère m’a questionné et a beaucoup plus parlé que lors des autres rencontres. 
Habituellement, Je la sens en retrait vis-à-vis du père…. Question de traditions ? De différence d’âge ?....
J’aborde aussi une question sur la sécurité, le logement est très petit (20 m2, une seule chambre) et en désordre… il n’y a pas d’espace réservé au bébé hormis son lit dans la chambre des parents et le transat …, les objets de soins, boîtes de lait, paquets de couches…. sont aux 4 coins de la pièce de vie ! Je m’autorise à proposer quelques conseils d’organisation de l’espace et à demander à la maman si elle a besoin d’aide à domicile… elle répond que non.  Elle argumente que le logement est petit, le rangement n’est pas simple….
Mais je sens un peu de débordement chez cette maman qui est seule une bonne partie des journée.
</t>
  </si>
  <si>
    <t xml:space="preserve">2 visites déjà effectuées : une pour la proposition de PANJO le 24/10 et une pour la signature de l’engagement le 27/10 avec test d’évaluation des besoins effectué ce jour-là… 
Des questions ont donc déjà été posées lors de ces deux premières visites par les deux parents : allaitement, matériel pour le bébé, documents administratifs / le papa présent lors de la première visite a été très demandeur, il travaille et n’a pas la possibilité d’être présent en journée pour les visites suivantes, il s’est arrangé pour être là à la première visite…
Le logement : studio avec une petite chambre/ peu d’espace : il faut déplacer des meubles et des cartons d’affaires stockées pour permettre l’installation d’un lit bébé et dégager un peu de place dans l’espace de vie/ inquiétudes pour l’organisation avec le bébé, demande d’un logement en cours…..
Objectifs de cette visite prénatale : reprendre les questionnements sur la grossesse évoqués lors de la visite d’engagement : la préparation à l’accouchement, les signes du début de travail, la fatigue, le matériel à prévoir pour le bébé  (pas encore de lit).
</t>
  </si>
  <si>
    <t xml:space="preserve">L’alimentation pendant la grossesse : n’aime pas trop les fromages, préfère le lait / bien en boire tous les jours. Livret INPES alimentation pendant la grossesse donné.
Changements d’humeur en fin de grossesse et fatigue plus importante, sommeil plus difficile/ se reposer en journée, demander de l’aide à son mari le soir ou les week-ends en dehors du travail…changements d’humeurs après l’accouchement/ a besoin d’être rassurée car se questionne sur ces pleurs et cette fatigue…
Préparation avec la collègue sage-femme de PMI en cours /est bien rassurée pour l’accouchement, mais demande des précisions sur la péridurale…malgré son RDV  avec l’anesthésiste le 10/11.
</t>
  </si>
  <si>
    <t xml:space="preserve">Question sur l’allaitement maternel : comment le démarrer, les rythmes du bébé.
A installé le lit à barreaux conseillé lors de la visite d’engagement/ revu les consignes de couchage pour la prévention de la MSN (avait déjà installé un tour de lit/ conseil de l’utiliser comme tapis de sol quand le bébé aura besoin d’être posé dans le salon.)
</t>
  </si>
  <si>
    <t xml:space="preserve">Pas de famille proche, le mari travaille, la maman exprime son besoin d’aide mais ne s’autorise pas trop à lui parler… organisation culturelle ? Couple d’origine cambodgienne. Lors du premier entretien, le père avait parlé du rôle important de la mère et dit que lui-même ne savait pas trop comment se rendre utile les premières semaines. Nous en avions parlé à cette première rencontre car ensuite il ne pouvait pas se rendre disponible…
Conseils à la maman de ne pas hésiter à lui parler de sa fatigue, du besoin de soutien concret au quotidien avant et après la naissance. </t>
  </si>
  <si>
    <t xml:space="preserve">L’alimentation (bb et mère) ; le logement et la sécurité ; la différence de culture ; la connaissance des étapes de développement de l’enfant ; qui fait quoi auprès de l’enfant ; le suivi médical de l’enfant ; </t>
  </si>
  <si>
    <t xml:space="preserve">La maman est encore sur la réserve, elle hésite à me poser des questions directes. Je pars de l’évaluation des besoins faite en octobre avec elle pour l’inciter à développer ses pensées.
Elle est à l’écoute et au final, je trouve qu’elle se saisit des conseils, les reformule pour s’assurer elle-même qu’elle a bien compris.
Je pense que pour le moment, elle se construit une représentation de ce que je peux lui apporter. Le lien de confiance se met en place doucement.
</t>
  </si>
  <si>
    <t xml:space="preserve">Le terme de la grossesse approchant, l’essentiel des questions de la future mère porte sur l’accouchement.  
Autre objectif : avancer dans la représentation du bébé, peu évoqué par la maman dans son discours lors de la dernière visite….
La maman est seule au début / 45 minutes, puis le papa rentre au domicile et nous avons un échange également ensemble
</t>
  </si>
  <si>
    <t xml:space="preserve">La fatigue : elle est inquiète de ne pas pouvoir s’occuper du bébé la nuit car elle se sent déjà très fatiguée / je ne sens pas une aide du côté du papa qui travaille avec un roulement jour/nuit  … Il se questionne plutôt sur l’accouchement, beaucoup d’angoisse sur le médical.
Je le trouve également un peu dévalorisant pour sa femme : « elle est jeune, elle a besoin d’aide ; elle ne sait pas … l’allaitement c’est important pour moi » mais il ne tient pas compte de la mère qui se dit inquiète de ne pas y arriver…. 
Je me sens obligé d’équilibrer l’échange : je renvoie également ses questionnements au père et ses besoins de réponse à lui… tout en soutenant la maman qui anticipe le retour à la maison et dit qu’elle veut donner un biberon quand elle sera fatiguée….
Je sens un manque de communication dans le couple et je tente de permettre cet échange...
Mais très vite les préoccupations de l’accouchement dans 15 jours reviennent, le père accapare ce temps et la mère est plutôt en retrait depuis que son mari est arrivé
</t>
  </si>
  <si>
    <t xml:space="preserve">Allaitement maternel ou mixte/ conseils d’introduction des biberons, je comprends que la maman a besoin d’entendre qu’elle pourra donner le bib et pas toujours le sein….pour se rassurer.
Suivi médical du bébé : rythme des consultations, lieux (PMI et médecin traitant), vaccinations…
Le bébé bouge beaucoup pendant ma visite, la mère pose la main sur son ventre à plusieurs reprises, elle me dit qu’il bouge beaucoup, que peut-être « il n’a pas assez de place » : nous parlons du développement in utéro, je tente de la rassurer : le suivi de la grossesse est OK, tout va bien…
Le papa reste beaucoup sur des questions administratives pour masquer ses inquiétudes… il finit par me dire qu’il a peur du moment où il faudra accompagner sa femme à la maternité, qu’elle peut accoucher dans la voiture…. il a peur de ne pas aller assez vite.
Il se rassure en disant que du côté de son employeur tout est prévu…
</t>
  </si>
  <si>
    <t xml:space="preserve">Je redis aux 2 parents la nécessité pour la mère de se reposer au retour à la maison, de l’aide que peut apporter le père même si il travaille…. J’essaie de soutenir les deux dans leurs préoccupations respectives… difficile de les faire se rejoindre ! </t>
  </si>
  <si>
    <t xml:space="preserve">Je manque de temps pour approfondir le développement du bébé pendant la grossesse… et pour travailler sur les représentations que les 2 parents peuvent avoir de leur bébé.
Je sens que la maman fatigue et que le papa s’impatiente… la visite a duré 1 heure… je sens que c’est le moment de partir.
Du coup je leur propose de me rappeler quand le bébé sera né, au retour au domicile pour ma prochaine visite…. Les deux parents sont OK. 
Sur le pas de porte, la maman me redit qu’elle m’appellera de manière appuyée, je pense qu’elle me confirme qu’elle n’oubliera pas…
De mon côté je leur redis ma disponibilité pour les visites suivantes. Je sens le couple sur la réserve, la maman s’autorise plus de question quand elle est seule et le papa me met à distance…
</t>
  </si>
  <si>
    <t>Le bébé est âgé de 5 mois : revoir la stimulation et éveil du bébé. Parler de la diversification alimentaire démarrée depuis la dernière visite et soutenir la maman qui se sent seule.</t>
  </si>
  <si>
    <t xml:space="preserve">Le bébé se réveille au bout de 30 minutes pendant ma visite. Il est tout sourire et très calme, il me regarde, puis regarde sa mère en alternance puis fini par me sourire également et se détache de sa maman qui lui permet de se tenir debout en le soutenant sur le canapé, entre nous deux. 
Posé au sol, le petit va faire des roulades, attraper ses jouets, tirer sur les arceaux de son tapis d’éveil de manière vigoureuse. Je le sens en confiance dans son exploration, la mère est en lien avec lui de manière très adaptée et non plus à distance comme j’avais pu le voir lors d’autres visites. Je la sens beaucoup plus à l’aise et proche de bébé.
</t>
  </si>
  <si>
    <t xml:space="preserve">À mon arrivée, le bébé dort. Nous commençons par discuter des progrès sur l’alimentation, la maman me questionne : elle donne des petits pots et n’ose pas encore lui donner les aliments qu’elle prépare…
Mais il accepte les premiers essais et montre de l’envie, la maman décrit comment il veut goûter ce qu’elle mange. Elle est très attentive et décrit les réactions de son bébé de plus en plus finement.
</t>
  </si>
  <si>
    <t>La mère est heureuse de me dire qu’un nouveau logement avec deux chambres est obtenu suite à leurs démarches. Le déménagement devrait avoir lieu fin juin. Nous parlons de la sécurité dans ce nouveau logement, : les prises électriques, les médicaments sont très accessibles actuellement et j’insiste sur ce point car le petit se déplace de + en + au sol.</t>
  </si>
  <si>
    <t>Je me réfère à la liste établie eu début de mes interventions.</t>
  </si>
  <si>
    <t xml:space="preserve">Je vois la maman plus souriante, elle s’autorise des sorties plus souvent avec une amie et son bébé. Elle ne s’est pas rendue au LAEP….
Un voyage au Cambodge est prévu en juillet, je pense que cela lui fera du bien de retrouver sa famille…
Je propose à la maman de nous voir dans les locaux de la PMI selon ses besoins par la suite, elle ne souhaite plus de visite à domicile…
</t>
  </si>
  <si>
    <t>Aider la maman à évoquer son futur bébé, l’aider à parler de ce bébé à naître. Pour le moment elle essentiellement eu besoin de parler d’elle, son âge te sa crainte de ne pas mener la grossesse à terme.</t>
  </si>
  <si>
    <t>Nous parlons de l’accouchement prévu début juin. La maman a des questions sur la péridurale. Elle a eu son RDV avec l’anesthésiste mais n’a pas bien compris les conditions de l’injection, le moment, le déroulement …. Je prends le temps de lui répondre et de la laisser me questionner, c’est important, je sens qu’elle a besoin de se rassurer. Elle n’évoque plus son âge et ses craintes pour le futur bébé, elle parait rassurée sur le déroulement de la grossesse et me semble prête à parler de son futur bébé…</t>
  </si>
  <si>
    <t xml:space="preserve">Nous parlons de la position du bébé in utéro, de la place qu’il prend, des mouvements qu’il effectue, du retournement pour se préparer à la naissance…
La maman est attentive, mais me questionne peu. Devant la réserve qu’elle montre , je lui demande si elle a des craintes par rapport au bébé, si dans la famille il y a eu des problèmes avec les naissances… elle répond que non, elle est en lien avec sa sœur au Maroc qui a eu 3 enfants… sa propre mère a eu 5 enfants… elle n’évoque pas de problème particulier. 
Par contre elle me redit que mon aide après la naissance lui parait importante pour moins se sentir seule.
</t>
  </si>
  <si>
    <t xml:space="preserve">Le père a aussi des craintes autour de la grossesse, mais il n’a pas réussi à se libérer lors de mes visites… malgré mes propositions de m’adapter à ses horaires.
La maman me redit qu’il est attentif à elle, et que au quotidien il pourra l’aider, mais qu’il est inquiet lui aussi quand le bébé sera né, de ne pas être à la hauteur. 
Je sens que le couple se met la pression pour réussir ce bébé qui arrive pour eux à la quarantaine….
</t>
  </si>
  <si>
    <t xml:space="preserve">Je vois la maman plus détendue, calme et moins inquiète sur ses capacités à mener la grossesse à son terme. Elle a pu évoquer le bébé, se projeter avec lui dans le futur et le quotidien.
Elle ne souhaite pas de visite avant l’accouchement, je lui propose donc de me rappeler quand le bébé sera né pour prévoir une visite postnatale. Bien sûr je lui redis qu’elle peut aussi me contacter avant si elle en a besoin…
</t>
  </si>
  <si>
    <t xml:space="preserve"> Reprendre contact avec la famille qui est partie plus de  2 mois à l’étranger cet été.
À partir du développement du bébé (4 mois maintenant) proposer un temps d’activité au sol afin de voir les interactions mère bébé… et faire des propositions d’activités et un temps d’observation long.
</t>
  </si>
  <si>
    <t xml:space="preserve">La mère se dit fatiguée car le bébé pleure souvent pour s’endormir et se réveille la nuit.
Elle se sent dépassée et semble angoissée : elle me répète plusieurs fois qu’elle ne peut s’empêcher de prendre son fils dans les bras car elle pense qu’il a quelque chose (faim, douleurs….)
La séparation parait difficile d’autant plus qu’elle évoque son mari encore plus angoissé qu’elle, qui lui demande de reprendre l’enfant dans les bras et qui passe lui-même son temps avec le petit dans les bras !
Pour aider à la séparation je lui parle d’un lieu d’accueil enfant parent, gratuit, sur la commune afin qu’elle rencontre d’autres parents et que le bébé soit au contact d’autres enfants et professionnels. Elle est d’accord et va en parler à son mari….
Je lui propose également de l’inscrire au groupe massage que l’équipe PMI anime, elle est d’accord également.
</t>
  </si>
  <si>
    <t xml:space="preserve">Nous parlons longuement des pleurs difficiles à gérer pour la maman. De plus la famille est revenue la semaine passée, d’un séjour au Maroc de plus de 2 mois et le bébé a eu du mal à retrouver ses repères…. 
Le bébé est couché dans son lit à mon arrivée, il pleure, je sens bien la détresse de la maman à l’entendre. Elle est déjà allée le voir plusieurs fois avant mon arrivée…. J’essaie de faire patienter la maman et de voir ainsi combien de temps l’enfant peut appeler et si ses pleurs diminuent en trouvant le sommeil…. Finalement nous allons le chercher car il pleure depuis plus de 20 minutes….
Du coup je propose de nous installer sur le tapis d’éveil avec le bébé, afin d’observer ce temps d’échange avec lui. La maman me répète plusieurs fois qu’il n’aime pas être sur le tapis…. Par questionnement, je me rends compte qu’en fait il est plus dans le transat ou dans les bras que poser au sol…..
Je tends un hochet au bébé, qui met un petit moment avant de l’attraper pour le porter à la bouche… la mère lui retire car ne veux pas qu’il le suce… explication de ce mode de découverte de l’enfant ….
Puis je tends un jouet plus volumineux, le petit l’attrape, la maman lui retire car elle dit qu’il est trop lourd et qu’il va se faire mal… explications, nouvel essai : le petit laisse le jouet retomber doucement sur sa joue : pas de pleurs !!!
Je montre à la maman comment aider le bébé à se retourner seul du ventre sur le dos…. La maman esquisse un geste pour le retenir !!!!
Il fait accompagner pas à pas les découvertes de l’enfant et de la maman !! Mais je crois qu’elle a vu les capacités de son enfant et je l’incite à lui proposer ces temps d’éveil au sol le plus souvent possible. Le bébé a été super, il n’a pas pleuré… ce qui a étonné la maman !!!
Nous parlons également de la diversification alimentaire … à commencer doucement. Le bébé est maintenant à un allaitement mixte et a une alimentation adaptés, avec des rythmes cohérents pour son âge
</t>
  </si>
  <si>
    <t xml:space="preserve">Le père de l’enfant semble contrarier la maman en s’opposant à ses tentative de séparation, notamment pour l’endormissement ou quand la maman veut installer le bébé sur le tapis d’éveil.
Je sens qu’elle n’ose pas aller contre l’avis de son mari…. Je propose donc de prendre RDV pour la visite un jour où il serait présent,  je l’ai déjà rencontré 3 fois, je sais qu’il a des repos en semaine….
</t>
  </si>
  <si>
    <t xml:space="preserve">Après  cette absence de la famille de  2 mois 1/2,  j’ai retrouvé un bébé près à l’éveil, demandeur de temps de découvertes…
Je me suis rendue-compte que la maman lui parlait assez peu, ne le rassurait pas beaucoup et a en fait une attitude stressante pour son fils, 
Notamment quand elle va le reprendre dans son lit elle ne sait que lui dire son prénom, le bercer comme un nouveau-né et ne met aucune parole  positive sur le moment que vivait le bébé… 
De même au sol, elle lui parle à peine, ne fait que claquer ses doigts devant ses yeux pour attirer son attention et éviter qu’il pleure ?!
Mon prochain objectif sera également de revoir avec elle comment communiquer avec ce bébé qui grandit….
</t>
  </si>
  <si>
    <t xml:space="preserve">Visite prévue la dernière fois pour que le papa soit présent ce jour, car il a beaucoup de questions également.  Et je sens des différences d’analyse et de réponses aux besoins de l’enfant dans le couple.
Proposer un temps d’observation plus long avec des actions conjointes à trois…
Revoir avec le couple le niveau de communication oral avec le bébé… Suite aux constats de la dernière visite.
</t>
  </si>
  <si>
    <t xml:space="preserve"> Le bébé se réveille de la sieste à mon arrivée. Le couple est en attente de ma visite et tout est prêt dans le salon : tapis d’éveil, jouets, chaise haute, transat ….
IL a 5 mois,  les parents sont demandeurs d’échanges sur ce qu’il fait ou « doit faire »… le papa notamment a besoin de cadre détaillé et précis… je redis que chaque bébé évolue à sa manière et que l’important c’est de l’observer pour bien le comprendre et bien l’accompagner dans son développement…
La maman sort des jouets  achetés à EMMAUS (conseillé lors de la dernière visite car petit budget)… je trouve les jouets très adaptés à l’âge de leur fils… 
La maman et moi nous installons au sol, le papa reste sur le canapé, mais il participe à ce temps d’éveil avec son fils et commente ce qu’il fait. La maman propose des jouets différents quand le bébé s’agace, le met sur le dos puis sur le ventre et reste attentive à ses signaux. 
La parole n’est pas encore spontanée vers l’enfant pour accompagner les gestes, mais l’intention  est évidente, beaucoup plus que lors de ma dernière visite.
</t>
  </si>
  <si>
    <t xml:space="preserve">Le papa est très fier de montrer un film sur son portable : son fils qui goute une purée de carotte. Les deux parents sont admiratifs des capacités de leur fils…. 
Nous parlons de l’installation sur un transat pour le temps des repas et d’attendre un peu pour la chaise haute déjà prête…. Car le bébé ne tiens pas assis. 
Les parents sont également fiers de m’annoncer qu’ils ont mis le lit de leur fils dans la chambre contiguë à la leur… et que le sommeil semble plus facile à trouver…
Je sens que ce n’est pas si simple mais je les encourage.
</t>
  </si>
  <si>
    <t xml:space="preserve"> Le papa évoque un épisode cet été ou le bébé a été malade au Maroc, il a été hospitalisé pour une infection urinaire, la maman m’en avait parlé succinctement lors de la dernière visite.
Je sens que le père reste angoissé, il a besoin d’en parler et d’âtre rassuré sur les suites possibles... 
Du coup je repense à une confidence que la maman m’avait faite à propos de son mari et que j’ai un peu mise de côté : il  a perdu son propre père alors qu’il n’avait que 4 ans…
Je comprends mieux les inquiétudes du papa qui se montre très possessif  avec le bébé et les petits manques de communication dans le couple que j’ai ressenti à plusieurs moments.
 Il  reprend le bébé dans les bras alors que le petit était souriant sur le tapis, dit qu’il a faim quand le bébé commence à se manifester à peine….
Le père anticipe les pleurs du bébé et ne laisse pas trop le choix à la maman de répondre à sa manière….
</t>
  </si>
  <si>
    <t>Je pense que le couple a encore besoin de temps pour affiner et trouver son mode de communication. Je sens que les décisions du mari prime beaucoup sur celle de la mère…. Question du « rôle » de chacun vu de manière traditionnelle. Cependant, le dialogue est possible et je pense que le couple évolue positivement dans les réponses à l’enfant et réadapte progressivement ses attitudes</t>
  </si>
  <si>
    <t xml:space="preserve">Rencontre à l’initiative des parents qui se présentent ce jour-là,  à 11h45, à la PMI et demande à me voir… le bébé est né avec un peu d’avance… nous allons faire connaissance, je me rends disponible pour ne pas les décevoir et je les reçois à leur demande. Les inquiétudes face aux pleurs semblaient trop fortes, ils ont préféré venir me voir que de téléphoner pour une visite… </t>
  </si>
  <si>
    <t>Le bébé a 9 jours, il se réveillera pour la pesée, mais reste peu attentif. Il est né avec un petit poids et n’a pas encore repris son poids de naissance… il est peu actif. La maman est attentive au portage et manipulations, elle demande des conseils pour les soins, elle est malhabile mais se préoccupe du bien-être du bébé et reste calme.</t>
  </si>
  <si>
    <t xml:space="preserve">La maman est fatiguée, elle dort peu et reste en éveil la nuit, lit du bébé est dans la chambre du couple. Nous parlons des temps de repos nécessaire et de ménagement pour elle, avec le soutien du papa qui a pris son congé paternité.
Les parents de madame doivent venir prochainement du Maroc pour l’aider…
</t>
  </si>
  <si>
    <t xml:space="preserve">Nous parlons des pleurs du bébé qui envahissent un peu les deux parents… l’inquiétude est palpable, nous parlons des besoins du bébé : proximité, présence…réponses à ses appels.
Le poids stagne un peu, je donne des conseils pour les rythmes des tétées, les phases d’éveil… le maintien d’un biberon de complément car le bébé est vraiment menu (2.540 kg ce jour) et j’explique aux parents comment maintenir ce biberon tout en stimulant l’allaitement maternel qui reste le choix prioritaire de la maman.
</t>
  </si>
  <si>
    <t>Le père est très présent, il pose aussi ses questions tout en laissant la place à la maman de s’exprimer aussi. Ils sont en confiances tous les deux et repartent un peu apaisés. Un RDV est fixé pour la prochaine visite.</t>
  </si>
  <si>
    <t>Les deux parents ont besoin d’être rassurés sur leurs décisions, ils sont un peu perdus devant les pleurs et demandent du soutien. Je les sens en confiance et plus tranquilles en partant.</t>
  </si>
  <si>
    <t xml:space="preserve">En priorité : vérifier que le bébé a grossit.
J’ai appelé les parents pour prendre des nouvelles entre nos deux rencontres, ils paraissaient rassurés, les parents de la maman sont arrivés entre temps. 
</t>
  </si>
  <si>
    <t xml:space="preserve">Le bébé est installé à côté de sa mère sur un transat, allongé.  Il se réveillera seul car il a envie de téter, j’en profite pour le peser et rassurer la maman, il a bien grossit.
J’assiste à la mise au sein. La maman est calme mais pas détendue, elle est malhabile et me demande comment réajuster la posture…… elle cherche la meilleure  position, regarde son bébé mais lui parle peu. Je l’encourage, la soutient dans ce moment intime. 
Le bébé se calme, tête très bien et au final s’endort dans les bras.
</t>
  </si>
  <si>
    <t xml:space="preserve">Elle s’autorise des temps de repos… mais je sens qu’elle est en alerte et ne parvient pas à bien dormir. Je l’encourage à se reposer, demander de l’aide à son mari… mais il a repris le travail. 
Nous discutons de l’aide familiale. Elle est heureuse d’avoir sa mère à ses côtés en ce moment.
</t>
  </si>
  <si>
    <t xml:space="preserve">La maman doute de la quantité de lait qu’elle lui donne… me questionne sur l’allaitement maternel. Je dois faire le calcul des rations nécessaires selon la règle d’APER ( pour un enfant au biberon complet) afin de lui faire comprendre que c’est essentiellement le sein qui nourrit son bébé étant donné qu’elle ne donne qu’un ou deux biberons par 24h…
Les pleurs semblent moins envahissants pour la mère, mais elle parvient quand même à me dire que c’est difficile…
</t>
  </si>
  <si>
    <t>La mère est en demande de conseils, elle a besoin d’être rassurée et soutenue dans les soins au bébé. elle doute beaucoup de ses capacités ….je la sens pleine de questions et j’ai le sentiment qu’elle veut faire ses preuves… pour elle-même et envers la famille aussi.</t>
  </si>
  <si>
    <t>Accompagner la mère sur les pleurs d’endormissement qui l’envahissent elle et le papa…</t>
  </si>
  <si>
    <t xml:space="preserve">Le bébé est installé à côté de sa mère sur un transat,  réveillé. J’en profite pour le peser avant qu’l ne s’endorme. 
Comme il était déjà installé ainsi  lors de ma dernière visite, je questionne la mère sur les couchages, l’endormissement… elle m’explique qu’elle l’installe comme cela quand je viens la voir ! Comme une présentation officielle… !!. Je note cet effort comme une envie pour elle de bien faire pour ma visite…
Donc je parle confort, sécurité, lit du bébé en priorité…   elle est bien consciente que le lit est plus adapté. J’en profite pour voir le lit et l’installation : tout est OK les consignes pour la prévention de la mort subite sont bien comprises et appliquées.
 Après la pesée, je propose à la maman de recoucher le bébé qui somnole dans ses bras, de plus il fait très chaud et je pense que le bébé sera mieux au frais dans la chambre…. Dans le but également  de partager avec elle le temps et les conditions d’endormissements, ainsi que les pleurs…. 
Le bébé pleure un peu et s’endort plutôt rapidement en 5 minutes… je rassure donc la maman sur l’endormissement et ces fameux pleurs qui l’envahissent encore beaucoup
</t>
  </si>
  <si>
    <t xml:space="preserve">La maman me questionne sur l’allaitement maternel. Je dois la rassurer +++ le bébé a bien grossit, il a  dépassé les 3 kilo ce qui la soulage.
Les pleurs restent difficiles à gérer pour la mère, elle parvient à me dire que c’est aussi compliqué pour la papa qui la presse d’intervenir quand le bébé pleure…
</t>
  </si>
  <si>
    <t xml:space="preserve">Le papa semble très angoissé aussi, la mère ma parle de ses questions et de son attitude quand le bébé pleure… monsieur lui demande d’intervenir vite, de donner les biberons… au détriment du sein ? </t>
  </si>
  <si>
    <t>La mère demande des conseils, du soutien…. elle a besoin d’être rassurée et soutenue dans les soins au bébé. Elle doute encore beaucoup de ses capacités. Mais je sens que le père est aussi source de stress pour elle… je me demande si il lui fait confiance… je propose à la maman de prévoir la présence du père lors de ma prochaine visite…</t>
  </si>
  <si>
    <t xml:space="preserve"> Le projet PANJO a été présenté au couple à l’occasion d’un RDV dans les locaux de la PMI le 27/03, pour évoquer  l’arrivée du bébé.  Le couple a pris le temps de se concerter deux jours, puis a confirmé la visite à domicile que je leur avais proposé pour démarrer le suivi.
Objectif : faire signer l’adhésion, évaluer les besoins du couple avec l’outil.
L’accouchement est prévu le 08/06. La future maman est seule lors de ma visite.
</t>
  </si>
  <si>
    <t xml:space="preserve">La préparation à l’accouchement est prévue avec ma collègue sage-femme. 
Mais un diabète gestationnel a été diagnostiqué, de plus une malformation de l’utérus peut provoquer un accouchement prématuré qui inquiète d’autant plus la mère. Nous parlons des professionnels qui vont la suivre/ une sage-femme libérale + la maternité…. Du repos nécessaire, de son alimentation.
Elle s’inquiète de sa prise de poids… des changements du corps. Je sens que c’est important de la soutenir dans ses questionnements, il me semble qu’elle n’en parle pas trop avec son mari.
</t>
  </si>
  <si>
    <t xml:space="preserve">Elle me questionne sur la place pour son bébé dans son utérus, s’il va bien se développer… 
Elle se sent responsable de ces complications … Elle a  besoin d’être rassurée ++, je lui parle des capacités du corps à s’adapter, l’évolution de l’utérus pendant la grossesse….
</t>
  </si>
  <si>
    <t xml:space="preserve">Le papa est évoqué par la mère, il a lui aussi des inquiétudes, des questions… il voudrait que la maman marche un peu plus, fréquente la piscine… 
Mais elle a des contractions, se sent fatiguée, j’ai l’impression qu’elle n’ose pas trop en parler avec le père…. Je l’incite à partager avec son mari à propos de sa fatigue … il semble être bien présent pour l’aider dans le quotidien malgré tout.
</t>
  </si>
  <si>
    <t xml:space="preserve">Les changements du corps et de l’humeur pendant la grossesse. L’alimentation de la mère et du bébé. L’aménagement du logement et le matériel. La relation avec l’enfant. Les soins au bébé. Les ressources financières. La connaissance des étapes du développement De l’enfant.
</t>
  </si>
  <si>
    <t xml:space="preserve">La maman est demandeuse ++ de conseils, elle s’inquiète beaucoup de l’évolution de sa grossesse et des pathologies diagnostiquée pour son bébé.
Elle préfère ne pas attendre un mois avant ma visite suivante, RDV est pris le 12 avril, soit dans 15 jours
</t>
  </si>
  <si>
    <t>Développer une alliance de travail. Soutenir la maman qui se sent vraiment seule, sa famille est au Maroc, elle évoque l’éloignement souvent et son manque d’entourage.</t>
  </si>
  <si>
    <t xml:space="preserve">Elle parait encore bien fatiguée, a des contractions et des problèmes de circulation veineuse. Elle évoque son âge « 39 ans » et se demande si une grossesse n’est pas plus compliquée à cet âge. 
Je la sens anxieuse, elle semble avoir peur de mal faire et se culpabilise facilement. Nous parlons de la faculté du corps à s’adapter, aux capacités de son organisme à répondre aux besoins du bébé. Elle a besoin d’être rassurée. Le suivi médical de la grossesse et les cours de préparation lui permettent également de poser des questions, mais elle me demande des précisions sur ce qui a déjà été évoqué avec les professionnels, elle semble avoir besoin de confirmations, d’avoir bien tout compris.
</t>
  </si>
  <si>
    <t>Nous parlons allaitement maternel, mixte, sommeil, rythme. La maman a aussi beaucoup de questions sur le matériel : couches, produits de bain, biberons…elle a des craintes pour la qualité des couches, du plastique des biberons… 
Elle me questionne sur les soins du cordons, les sorties avec le bébé.
Ses questions sont surprenantes mais elle s’autorise tout de même à les poser tout en disant que ce sont peut-être des questions « bêtes »….</t>
  </si>
  <si>
    <t xml:space="preserve">L’investissement du papa est évoqué. Il parait bien présent et se préoccupe de la santé de sa femme. La maman me dit qu’elle parle petit à petit avec lui à propos du bébé de la naissance, de m’organisation … je lui propose de trouver une date où il pourrait être présent lors de ma visite… elle va y réfléchir…je pense qu’elle a besoin d’espace et de temps pour elle pour le moment.
Elle parle beaucoup des habitudes au Maroc : lange des bébés, soins, famille qui prend en charge le bébé à la naissance… elle compare les + et les – d’être éloignée de sa famille… elle fait référence aux traditions, à la visite de sa mère au moment de l’accouchement…aux transmissions de savoirs avec sa sœur… 
</t>
  </si>
  <si>
    <t xml:space="preserve"> Je sens la maman en confiance, elle se livre un peu plus sur son pays d’origine, s’autorise à me parler des différences culturelles… cela me permet de penser que nous commençons à créer un lien de confiance prometteur…</t>
  </si>
  <si>
    <t>- présentation de l'intervenante PANJO_x000D_
- réexpliquer le dispositif PANJO_x000D_
- Informer sur le déroulé des visites PANJO_x000D_
- répondre aux premières questions_x000D_
- identification des besoins</t>
  </si>
  <si>
    <t>Activité attachement n°3: mme explique avoir été déçue qu'il s'agisse d'un garçon car elle souhaitais avoir une "belle relation" comme celle qu'elle entretient avec la fille de son compagnon.de plus, elle imagine que si son enfant ressemble physiquement à son père elle ne veut pas avoir "sa tête à la maison"._x000D_
Mme indique ne pas avoir investit sa grossesse car a beaucoup de choses à gérer ( travaux dans son appartement, difficultés relationnelles avec le père du bébé, organisation de son activité libérale en son absence)._x000D_
mme sent quand son bébé bouge mais se dit "anesthésiée de tous sentiment". elle peut se "connecter" à son bébé uniquement lorsque le père est présent, quand il caresse le ventre, parle au bébé. elle ne s'imagine pas avec son bébé, elle se préoccupe de tout gérer afin d'être "disponible psychiquement et physiquement" à l'arrivée de bébé. elle ne paraît pas être dans le ressenti de sa grossesse.</t>
  </si>
  <si>
    <t>- la consommation de tabac(8): mme a beaucoup fumé cet été, jusqu'à un paquet par jour. a diminué sa consommation ses derniers temps. mme souhaite qu'on en reparle à la prochaine visite car elle a le projet d'allaiter._x000D_
- l'alimentation de la femme enceinte(10): mme qui a un passé d'anorexie-boulimie présente toujours des troubles alimentaires. elle peut faire un seul repas par jours voir oublier de manger pendant 2 jours. la grossesse pour la première fois de sa vie lui fait connaitre les sentiments de satiété et de faim. elle s'oblige à faire un repas le soir._x000D_
- la santé mentale(14):mme est consciente qu'au vue de sa fragilité psychologique et du contexte conflictuelle avec le papa, qu'elle pourra développer à minima un baby blues. discussion autour du fait qu'il serait bon pour elle de se protéger de Mr et au moins d'être vigilante même si mr depuis un mois et demi est "adorable" avec elle. mme en a conscience et a donc entrepris des démarches auprès de son avocat pour que dès la naissance elle demande la garde exclusive.</t>
  </si>
  <si>
    <t>- préparer l'alimentation du nouveau-né ( 38): mme a pris la décision d'allaiter son bébé car elle se dit convaincu par les bienfaits de l'allaitement. mme y tient même si le futur papa lui a signifié  être contre car "ça rend l'enfant trop proche de sa mère".</t>
  </si>
  <si>
    <t>- histoire de vie et traumas ( 25): mme a longuement expliqué son parcours marqué par le divorce de ses parents, un beau-père maltraitant envers elle, un père peu  "paternant", 5 ans d'anorexie-boulimie, des hospitalisations en psychiatrie. mme bénéficie d'un suivi actuellement par un psychiatre. Mme a conscience que son passé peut ressurgir avec l'arrivée de son bébé._x000D_
-le père, sa place (34):   elle est contente que mr est fait une reconnaissance anticipé de son bébé, espère qu'il sera présent car elle a un projet de famille unie depuis des années._x000D_
-réseau de soutien social (36): mme est soutenue par plusieurs personnes. sa mère qui n'habite pas ici mais vient régulièrement. son demi-frère qu'elle apprend à connaitre maintenant et son ex-compagnon qui est son confident.</t>
  </si>
  <si>
    <t>- les comportements de santé_x000D_
- l'alimentation de bébé notamment l'allaitement maternel_x000D_
- l'aménagement du logement_x000D_
- la gestion des démarches administratives_x000D_
- le mode de garde_x000D_
- le suivi médical de l'enfant_x000D_
- la gestion des rythmes de l'enfant_x000D_
- soins quotidiens de bébé</t>
  </si>
  <si>
    <t>après une nécessaire réexplication de l'étude PANJO mme s'est livrée sur son histoire. elle a dès son arrivée évoqué la crainte que tout les éléments dits puissent être retournés contre elle si par exemple elle développait un baby blues(elle a une voisine à qui notre service a placé son enfant). mme s'est dit rassurée et contente de toutes les personnes qui lui proposent spontanément de l'aide._x000D_
La prochaine VAD permettra prioritairement de parler de l'allaitement, de se centrer sur l'imaginaire de l'enfant et de préparer l'aménagement de la chambre.</t>
  </si>
  <si>
    <t>-évaluer l'humeur de madame_x000D_
-discussion sur l'imaginaire de l'enfant à naître_x000D_
-identification de la place du père</t>
  </si>
  <si>
    <t>mme a beaucoup cheminé depuis la dernière rencontre. elle dit s'être "connectée" à son ventre et donc à son bébé notamment grâce au cours de préparation à l'accouchement. ces cours lui ont permis de visualiser le fœtus. de plus, la relation avec le papa est toujours idyllique: ainsi cela lui permet de se projeter car elle est dans "le schéma familial souhaité"._x000D_
fiche attachement n°1: mme touche spontanément son ventre, s'interrompt lorsque bébé lui donne un coup. elle m'indique lorsque je lui parle de l'importance de parler à son bébé qu'elle le fait depuis 15 jours. elle s'imagine être avec son bébé. elle indique le remercier d'attendre la fin de la grossesse pour arriver du fait des travaux._x000D_
fiche attachement n°3: discussion sur le choix du prénom. Ont trois prénoms en tête( mme et mr en ont chacun choisit un ainsi que la fille de mr). ils décideront en voyant l'enfant. mme parle spontanément du nom de famille à l'évocation du prénom. mme souhaite que son bébé porte son nom en premier puis celui de mr. c'est important pour elle car elle ne sait pas si elle aura d'autres enfants, cela permet de faire perdurer son nom de famille.</t>
  </si>
  <si>
    <t>- fatigue maternelle: mme est très fatiguée, elle dort environ 4 heure par nuit pas plus car elle ne trouve pas de position confortable. de plus, elle présente un rhume qui l'essouffle. en journée, elle ne se pose pas, elle continu de gérer les travaux de son appartement qui prennent du retard et a dû travailler une semaine de  plus en raison de l'arrêt d'une collègue. selon mme, mr est très aidant au quotidien. il va être très occupé pendant cette fin de grossesse car il va terminer lui Mme les travaux dans l'appartement de mme. si le temps manque pour terminer les travaux, mme ira habiter chez mr provisoirement. elle dit que son moral est au beau fixe. conseils donnés pour ces 15 derniers jours: activités relaxantes._x000D_
-alimentation femme enceinte: sur cette fin  de grossesse mme fait 3 repas par jour. elle indique que le fait de s'occuper de la fille de mr cela lui met un rythme au niveau des repas. Lorsque elle prépare à manger pour la fille de Mr elle se projette en train de préparer des purées pour son bébé.</t>
  </si>
  <si>
    <t>-souhait d'allaiter: conseils sur les premiers jours et réassurance sur le fait que je serai présente précocement pour la conseiller sur son allaitement. mme imagine très vite donner des biberons de lait artificiel afin de pouvoir se reposer. elle appréhende la fatigue après l'accouchement._x000D_
-suivi médical: différents choix possibles exposés. Mme souhaite un pédiatre.  un suivi par le centre d'action médico-social précoce de l'hôpital est proposé. mme refuse et souhaite combiner le suivi PMI à domicile avec la psychiatre en libéral. elle souhaite continuer à voir sa psychiatre car son entourage lui indique que mr est devenu agréable et aidant pour la fin de grossesse mais que ça risque de se dégrader après l'arrivée de bébé._x000D_
- rythme de bébé: informé de l'importance de se mettre au rythme de bébé les premiers jours. mme souhaite qu'on en reparle lors de la première visite post-natale</t>
  </si>
  <si>
    <t>- place du père: mr est actuellement très investit dans cette grossesse. mme est heureuse de son changement de comportement. la thérapie de couple qu'ils font depuis quelques semaines leur permettent de tout se dire calmement et en toute transparence. mme garde en tête que cela peut à nouveau changer. ainsi elle continue a effectuer des démarches auprès d'une avocate pour constituer un dossier de demande de garde exclusive au cas où._x000D_
-rôle de la famille: sa mère viendra pour l'accouchement et restera environ une semaine afin de la soutenir au retour à domicile. sa belle-mère a eu des paroles blessante envers elle et elle ne l'invite plus au repas de famille. mme en est très attristée. mr est soutenant envers mme et attend également des excuses de la part de sa propre mère.</t>
  </si>
  <si>
    <t>prochaine visite en post-natal: points que mme souhaite qu'on aborde_x000D_
- point sur le vécu de l'accouchement_x000D_
-point sur les rythmes de bébé_x000D_
-point sur l'allaitement_x000D_
_x000D_
mme conclue cette visite en disant: "on l'attend, maintenant il est voulu par tous les deux".</t>
  </si>
  <si>
    <t>- faire connaissance avec le bébé_x000D_
- répondre aux premières inquiétudes_x000D_
- faire le point sur l'allaitement maternel_x000D_
- évaluer les demandes</t>
  </si>
  <si>
    <t>Mme est attentive à son bébé, elle sait repérer les premiers signes montrant que son bébé a faim( mimiques, bruits). elle a déjà perçu que son propre état émotionnel influe largement sur son bébé. mme reconnait qu'étant parasité par la réaction neutre de mr lors de l'accouchement elle ne s'est pas de suite mis en lien avec son fils car elle était déçue de l'attitude de son conjoint. depuis la sortie de la maternité elle s'est mis au rythme de son bébé. mme indique éprouver beaucoup de plaisir à s'occuper de son enfant. mme est très à l'aise dans les soins du quotidien.</t>
  </si>
  <si>
    <t>une longue partie de la VAD a été réservée au déroulé des premiers jours à la maternité care le couple s'est séparé. en effet le choix du nom de famille a provoqué des disputes violentes verbalement ( monsieur envers madame).madame est très déçue et triste car elle pensait que monsieur avait changé mais son comportement agressif envers elle réapparait. mme a ainsi dû gérer mr qui parfois dans la même journée peut l'insulter et s'excuser quelques heures après. madame indique que le père du bébé a 2 visages. _x000D_
j'ai évoqué avec elle la nécessité de se protéger et de protéger son enfant. mme va donc recontacter son avocat pour faire les démarches nécessaires. mme redoute que lors du départ de sa famille en début de semaine prochaine le père du bébé soit à nouveau très agréable et qu'elle retombe sous son emprise. elle espère que le fait d'être mère va lui donner la force de résister.</t>
  </si>
  <si>
    <t>- allaitement maternel_x000D_
- pesée du bébé_x000D_
-repérage des signaux de l'enfant_x000D_
- rappel des conseils de couchage ( co-dodo maman bébé: quelles précautions de sécurité prendre)_x000D_
- conseils tabac et allaitement: mme a déjà réduit sa consommation mais elle a besoin de continuer de fumer car la situation la stresse.</t>
  </si>
  <si>
    <t>mme se positionne clairement en tant que mère, veut que son bébé ne perçoivent pas son stress ( discussion sur le fait que les bébés sont des éponges émotionnelles). mme dit qu'elle va prendre des décisions en fonction de son bébé, pour le bien de celui-ci._x000D_
grand-mère maternelle est présente, pour quelques jours: très soutenante pour madame et inquiète de la laisser seule._x000D_
-place du père: mme ne sait pas pour l'instant si mr prendra sa place auprès de cet enfant. cela fait 4 jours que mr n'a pas vu bébé. de plus, mme ne sait pas si monsieur a été en mairie pour la déclaration ( pour l'instant bébé porte le nom de sa mère et est reconnue que par sa mère).</t>
  </si>
  <si>
    <t>mme a devancé mon appel pour programmer la visite car au vu de la situation elle souhaitait vite me voir pour pourvoir l'accompagner au mieux et avoir un regard sur la façon dont elle s'occupe de son bébé.</t>
  </si>
  <si>
    <t xml:space="preserve">évaluer l’humeur de mme et les répercussions éventuelles sur le lien mère-bébé. Faire le point sur l’allaitement
</t>
  </si>
  <si>
    <t>Le bébé a de suite été présent dans le discours de mme ce qui n’était pas le cas auparavant. mme porte bébé sur sa poitrine, lorsque bébé manifeste un signe d’inconfort elle sait me dire que cela vient du fait qu’il a un peu glissé et qu’il n’est donc plus dans sa position préférée. Fiche activité 7 :  mme sait me décrire que son bébé aime être au contact de sa peau, qu’il aime être caressé dans le dos, cela l’apaise. Mme éprouve du plaisir en effectuant des gestes très doux et enveloppants pour son bébé.</t>
  </si>
  <si>
    <t xml:space="preserve">Alimentation : mme est toujours en difficulté pour manger les 3 repas principaux. Il arrive qu’elle oublie de manger. Cela va mieux depuis quelques jours selon elle.
Humeur : mme émet le souhait de reprendre rdv avec sa psy car elle souhaite travailler sur le lien qui l’unit au papa : elle se décrit « sous emprise ».
</t>
  </si>
  <si>
    <t xml:space="preserve">Allaitement maternel : très bonne prise de poids, moments de plaisir pour mme.
Érythème fessier : conseils donnés pour soigner
Rythme jour nuit : discussion autour de l’instauration des rythmes chez un bébé : conseils donnés.
Suivi médical de bébé : mme n’a pas encore pris rdv pour les un mois.
</t>
  </si>
  <si>
    <t xml:space="preserve">Le père vient de temps en temps voir son fils. Ne parle pas à son fils, le prends dans ses bras. Mr s’agace selon mme lorsque bébé pleure pour réclamer à manger ; il serait contre l’allaitement.
Le père de mme est présent pendant la visite : il parait soutenant et compréhensif visis à vis de mme.
Mme se place comme protectrice envers son fils : elle souhaite poursuivre l’allaitement pour le plaisir qu’elle a à le faire mais également car ça ne permet pas à mr de prendre son enfant quelques heures. Elle envisage de prolonger son congés maternité si le JAF n’est pas saisit d’ici là.
</t>
  </si>
  <si>
    <t>En fin de visite mme émet le souhaite que la prochaine VAD sot axée sur le développement de son enfant : soi lui proposer comme jeu.</t>
  </si>
  <si>
    <t xml:space="preserve">Faire le point sur la situation conflictuelle avec le papa du bébé
Faire le point avec mme sur ce qu’elle propose à son fils en termes de jeux d’éveil
</t>
  </si>
  <si>
    <t>Fiche activité 8 : quand je serai grand. Mme n’a pas eu idée précise des fourchettes d’acquisition. En revanche elle sait me dire précisément ce qu’il sait faire. Elle n’a toujours pas trouvé le temps d’acheter un tapis d’éveil. J’ai montré à mme qu’il suffit d’une petite couverture à installer au sol. Nous avons donc installé bébé. Très éveillé, il commence à amorcer des mouvements volontaires pour attraper les jeux qui pendent de l’arche. Bébé vocalise, en recherche d’interaction par le regard avec mme. J’ai montré à mme comment aider bébé dans ses retournements.</t>
  </si>
  <si>
    <t xml:space="preserve">Recommence à manger plus régulièrement alors que la semaine dernière elle avait passé 4 jours en « oubliant » de manger.
Fatigue maternelle : même si bébé fait ses nuits, mme se couche tard car elle est très occupée à constituer un dossier pour son avocate en vue de l’audience chez le juge aux affaires familiales fin avril.
État psychologique : mme a repris rdv chez sa psychiatre. Dit être assommée par le conflit mais est soutenu à distance par sa famille.
</t>
  </si>
  <si>
    <t xml:space="preserve">Conseils pour effectuer l’allaitement mixte
Bébé commence à être accueilli chez une assistante maternelle
Couchage de bébé : il est à l’étroit dans un petit lit nacelle. Rappel de la nécessité d’aller acheter un lit à barreau. 
</t>
  </si>
  <si>
    <t xml:space="preserve">Elle semble perdue entre son désir que monsieur ait une place auprès de son enfant et la peur qu’il puisse faire du mal à son enfant. Mme se place clairement en mère protectrice, réfléchit toutes ses démarches en fonction de l’intérêt de son enfant.
Le papa n’est pas venu voir son fils depuis 10 jours date de l’altercation avec mme.
</t>
  </si>
  <si>
    <t>Une visite intermédiaire a eu lieu la semaine dernière. Visite non prévue, consécutive à l’appel téléphonique du père au service Pmi pour exprimer ses inquiétudes pour son bébé du fait de « trouble psychiatriques » de mme. Discussion en équipe sur la saisie éventuelle de ces informations en « informations préoccupantes » : pas de nécessité dans la mesure où je suis régulièrement cette situation et que mme a accepté de me recevoir le lendemain pour évaluer la situation. Exacerbation du conflit, altercation ayant mené Mme à porter plainte.</t>
  </si>
  <si>
    <t xml:space="preserve">Évaluation de la relation mère-enfant
Faire le point  sur les relations avec le papa
Faire le point sur les demandes de mme (poursuite panjo ?)
</t>
  </si>
  <si>
    <t>Mme est très speedée, elle rentre de son travail, donne vite à gouter à bébé tout en me racontant ce qu’il s’est passé dernièrement. Puis très rapidement me dit qu’elle doit mettre bébé au lit. Su ce temps Mme oscille entre des moments où elle est accaparée par son discours et d’autres où elle interagit avec son fils.</t>
  </si>
  <si>
    <t xml:space="preserve">Mme est fatiguée, elle indique qu’au vue de la situation très tendue avec Mr, beaucoup à sa place serait déjà en « hp ». Mme ne voit plus de psychiatre car elle n’a plus le temps avec la reprise du travail. Mme se dit angoissée à chaque fois qu’elle voit mr et à chaque fois que son fils est en garde chez lui (2x2h par semaine).
D’un point de vue alimentaire, amélioration, mme mange le matin avec bébé ainsi que le midi avec ses collègues.
</t>
  </si>
  <si>
    <t xml:space="preserve">Mme est inquiète pour son bébé lorsqu’il est chez son père, observe à chaque le corps de son bébé à la recherche de bleus. Elle indique des pleurs et un besoin de portage lorsque bébé rentre de chez son père.
Mme a mis en place un cahier de bord pour qu’elle puisse noter les éléments du quotidien de son fils pour le papa et inversement.
Conseils données sur la diversification qui a été débutée. 
</t>
  </si>
  <si>
    <t xml:space="preserve">Mme indique vouloir protéger son enfant en priorité. Ainsi elle indique vouloir continuer à me voir, à pouvoir m’appeler pour observer un bleu ou si mr fait un signalement.
Famille de mme est toujours aussi soutenante.
</t>
  </si>
  <si>
    <t>Reprise des besoins qu’elle avait mis en priorité il y a quelques mois de ça. Considère qu’elle n’a plus de demande sur ces sujets.</t>
  </si>
  <si>
    <t xml:space="preserve">Mise à disposition du service si besoin. Mme considère qu’elle n’a pas besoin de travailler sur le lien avec son bébé, le « problème c’est le père », le contexte. Sa crainte c’est que mr puisse faire du mail à son enfant et ainsi elle veut pouvoir me solliciter si elle a un doute.de plus, mme ayant repris le travail elle dit avoir peu de temps pour me recevoir.
Arrêt du suivi panjo.
</t>
  </si>
  <si>
    <t>- présentation de l'intervenante PANJO_x000D_
- réexpliquer le dispositif PANJO_x000D_
- Répondre aux premières questions_x000D_
- identification des besoins</t>
  </si>
  <si>
    <t>fiche activité3: mme attend un garçon. elle espère pouvoir lui donner des valeurs essentielles à la vie, notamment des valeurs issues de sa culture (mme est d'origine brésilienne). elle culpabilise de parler peu à son bébé mais elle indique essayer de prendre 5 minutes chaque soir. réassurance de mme car son bébé est très présent dans le discours qu'elle tient pendant cette VAD. mme hésite concernant le choix du prénom d'autant plus qu'un prénom qu'elle aime ressemble à celui du père._x000D_
mme culpabilise d'avoir peu grossit, son entourage lui dit qu'on ne dirait pas qu'elle est enceinte de 8 mois. _x000D_
elle attend avec impatience de rencontrer son bébé, elle dit déjà "l'aimer" mais "appréhende ce changement de vie".</t>
  </si>
  <si>
    <t>-repos: mme est fatiguée car elle vient d'aménager dans un nouveau logement. est en colocation avec sa mère qui peut pas beaucoup l'aider car elle a des problèmes de dos._x000D_
- alimentation: mme a peu faim, elle s'oblige à maman pour son bébé.</t>
  </si>
  <si>
    <t>- suivi médical: différentes possibilités évoquées ( PMI, médecin généraliste ou pédiatre)._x000D_
- allaitement maternel: mme a le souhait d'allaiter son enfant d'autant plus que dans sa culture c'est très important. sa propre mère la allaiter._x000D_
-les soins du bébé à la sortie de maternité: comment donner un bain, quelles sont les vitamines à donner</t>
  </si>
  <si>
    <t>- le père, sa  place: mr a quitté mme lors de l'annonce la grossesse alors que c'était selon mme un projet commun. elle le décrit comme un monsieur sans attache qui passe sa vie à voyager pour surfer. elle garde l'espoir que la naissance lui fasse un déclic pour s'impliquer dans sa vie._x000D_
-réseau social: mme est soutenue par sa mère qui vit avec elle, un frère qui s'est d'ailleurs portant garant pour l'appartement et son père. ces deux derniers ne vivent pas ici. une grand-mère dont elle est proche vit dans la même commune. elle parle de 3 amis qui lui proposent leur aide mais mme reconnait être en difficulté pour accepter ses aides._x000D_
- rôle de mère: avoir un bébé va complétement changer sa vie. elle travaillait l'hiver pour pouvoir toucher le chômage tout l'été et ainsi profiter de la plage.</t>
  </si>
  <si>
    <t>- changement d'humeur après la naissance: peur du baby blues_x000D_
- l'alimentation de bébé_x000D_
- stress de devenir parent_x000D_
-projet de vie_x000D_
- connaissances des étapes du développement de bébé_x000D_
-découverte des signaux de l'enfant_x000D_
-suivi médical de l'enfant_x000D_
-capacité à demander de l'aide_x000D_
-gestion des rythmes de l'enfant</t>
  </si>
  <si>
    <t>mme me remercie en fin de visite car dit se sentir moins seule._x000D_
mme souhaite que lors de la prochaine visite pré-natale nous abordions l'allaitement maternel</t>
  </si>
  <si>
    <t>-faire le point sur les préparatifs de l'appartement pour accueillir bébé_x000D_
-discussion sur l'imaginaire du bébé à naître_x000D_
-discussion autour de l'allaitement maternel</t>
  </si>
  <si>
    <t>mme parle de son bébé lorsque je l'y invite uniquement. elle indique qu'elle se projette avec son enfant lorsqu'il sera plus grand mais pas comme bébé. c'est l'inconnu pour elle. mme indique passer très peu de moment à parler à son bébé. je l'invite alors pour ces 15 derniers jours de s'octroyer chaque jour un moment où elle pense et parle à son bébé. elle dit que cela n'est pas évident pour elle. sachant que mme aime la musique je lui propose chaque de passer un moment en écoutant de la musique tout en pensant, parlant, chantant à son bébé._x000D_
ces proches lui parlent du fait qu'elle parle peu à son bébé: cela la "perturbe" selon ses dires car elle dit déjà l'aimer alors elle ne comprend pas pourquoi elle n'arrive pas à lu parler._x000D_
mme a souhaiter me montrer l'échographie._x000D_
elle a choisit le prénom de mathias: cela signifie "don de dieu". ne connaissait pas la signification avant de faire le choix mais elle est contente car la religion est importante pour elle.</t>
  </si>
  <si>
    <t>-mme est très fatiguée car elle dort mal ( insomnie car ne trouve pas de position agréable et/ou angoisses; se pose peu en journée). ces derniers jours elel els a passé a monter des meuble et faire de la décoration dans l'appartement_x000D_
-alimentation femme enceinte: mme prend depuis quelques jours du plaisir à manger, grignoter. mme a pris deux kilos depuis ma dernière visite._x000D_
-état psychologique: mme m'indique que lorsqu'elle a été au rdv avec l'anesthésiste elle a fait un malaise. les hôpitaux l'angoisse depuis qu'elle a accompagné pendant plusieurs années sa mère atteinte d'un cancer. ainsi, les angoisses notamment sur le moment de l'accouchement lui créent des insomnies.</t>
  </si>
  <si>
    <t>- allaitement maternel: discussion sur la première tétée en maternité puis sur la nécessité d'apprendre à repérer les signaux de son bébé pour lui proposer un allaitement à la demande._x000D_
- couchage: conseils prévention mort subite du nourrisson._x000D_
-soins du cordon: mme appréhende d'avoir a effectué cela. réassurance. je lui explique que la maternité va lui montrer ce soins ainsi que tous les soins corporels de bébé .</t>
  </si>
  <si>
    <t>- grand-mère maternelle: mme vit avec sa mère. elle indique qu'il peut y avoir quelques tensions mais est très reconnaissante d'être auprès d'elle pour la soutenir. c'est une personne ressource pour elle._x000D_
-place du père: aucun contact depuis des mois. mme a décidé de lui envoyer un sms lorsqu'elle se rendra à la maternité._x000D_
- rôle de mère: mme se pose beaucoup de question, doute du fait de savoir bien s'occuper de son bébé, de bien faire ce qu'il faut pour lui. réassurance en lui indiquant que dès le retour à son domicile je viendrai la voir pour répondre à ses questions et rencontre son bébé.</t>
  </si>
  <si>
    <t xml:space="preserve">Faire connaissance avec bébé
Évaluer le ressenti de mme par rapport à son accouchement et à l’arrivée de bébé
Répondre aux premières questions et/ou inquiétudes
Faire le point sur l’allaitement maternel
</t>
  </si>
  <si>
    <t xml:space="preserve">Mme m’explique avoir bien vécu l’accouchement : « une grande émotion ». Elle n’a pas pu partager ça avec sa mère car celle-ci a fait un malaise dans la salle d’accouchement
Tout au long de la visite mme avait son bébé dans les bras : contenante. Son bébé était détendu dans ses bras. Discussion autour du besoin de portage de son enfant. Mme voit cela comme négatif et porte la culpabilité que le besoin de son bébé soit en lien avec le fait qu’elle ait eu du mal à lui parler pendant la grossesse. Réassurance de mme, explication des besoins d’un bébé et notamment du besoin de portage (  mme va acheter une écharpe de portage). Valorisation de la façon dont mme porte son enfant : observation des mimiques et comportements de bébé qui montrent une détente. Mme a du mal à voir cela, elle doute d’elle. L’observation des mimiques montre que mme interprète rapidement tout mouvement de son bébé comme une signe d’inconfort  nécessité de mettre des mots pour elle sur les manifestations de son bébé.
</t>
  </si>
  <si>
    <t xml:space="preserve">Mme présente une grande fatigue et un baby-blues. De plus elle réalise que tout sa vie change complétement puisqu’elle n’avait pas de « rythme de vie, pas d’horaire » et qu’elle est toute seule pour tout gérer. Elle indique qu’elle a fait le choix de garder son bébé alors qu’elle doit « assumer ». Je lui ai conseillé de prendre à rdv avec la psychologue qui l’a suivi pendant la grossesse. Néanmoins, réassurance sur le fait que beaucoup de mères traversent cette période.
Rappel de la nécessité de bien prendre ses repas et de boire au moins 1.5L d’eau notamment pour son allaitement. 
</t>
  </si>
  <si>
    <t xml:space="preserve">Allaitement maternel : bonne prise de poids. Observation d’une tétée (réajustement de la position et discussion autour des autres positions possible notamment couché pour la nuit). Mme culpabilise lorsque je lui parle des positions car la maternité lui en a déjà parlé or elle indique avoir oublié. Réassurance car beaucoup d’informations sont délivrées à la maternité et que je suis donc là pour voir ces choses-là au fur et à mesure. 
Suivi médical : Mme prendra rendez-vous avec un médecin généraliste
Érythème fessier : je lui ai conseillé une crème car son bébé présente un début d’érythème.
Bain : mme indique que son bébé n’aime pas être dans le bain. Elle dit qu’elle met très peu d’eau car elle doit bouger la baignoire ensuite (petite salle de bain). Je lui ai conseillé un nouvel aménagement de sa salle de bain.
Discussion autour de du fait que les bébés sont des « éponges émotionnelles ».
</t>
  </si>
  <si>
    <t xml:space="preserve">Père : il est absent de la vie de son fils.  Mme l’a informé par sms de la naissance. Mr a demandé une photo et lui a demandé si elle « n’était pas contre qu’il demande des nouvelles de temps en temps ». Mme est très déçue, triste car elle espérait que mr revienne auprès d’elle à la naissance de leur enfant.
Grand-mère : la mère de mme avec qui elle vit l’aide comme elle peut. En effet, la grand-mère ayant des problèmes de santé elle est vite fatiguée. Néanmoins, en journée elle essaye de faire dormir son petit-fils dans ses bras pour que la maman puisse faire sa sieste.
</t>
  </si>
  <si>
    <t>Une autre vad est programmée dans 15 jours. Elle sera axée sur le développement de bébé et sur le portage (utilisation de l’écharpe)</t>
  </si>
  <si>
    <t xml:space="preserve">Faire le point sur l’état de santé de bébé qui a été hospitalisé 1 semaine
Faire le point sur les demandes de mme
</t>
  </si>
  <si>
    <t>Fiche activité 8 : à mon arrivé bébé est bien éveillé, en recherche d’interaction. Mme m’explique qu’il présente depuis 15 jours de belles phases d’éveils mais qu’elle ne ait pas trop comment mettre en pratique ce dont on a parlé à la dernière visite en terme d’accompagnement au développement de son enfant : installation sur le tapis de d’éveil, choix des jouets évoqué, aide au retournement de bébé montré. Bébé vocalise, cherche du regard sa mère. Mme se dit heureuse de pouvoir « enfin » avoir de vrais échanges avec son fils.</t>
  </si>
  <si>
    <t xml:space="preserve">Bébé espaçant plus les tétées, mme est plus reposée et sent ainsi que son moral est  meilleur. Elle a eu un  premier rdv chez un psychiatre qui lui a fait beaucoup de bien.
Mme verbalise un besoin de renouer avec une vie sociale, se sent seule : elle a souhaité s’inscrire à un groupe de paroles autour du développement de l’enfant organisé par notre service PMI. Elle envisage une reprise du travail en juin.
</t>
  </si>
  <si>
    <t xml:space="preserve">Bébé a été hospitalisé durant une semaine après une nuit à pleurer ce qui à conduit Mme à l’amener aux urgences. Devant une anomalie lors d’une prise de sang, bébé a été transféré sur bordeaux pour des examens complémentaires. Cette semaine a été difficile pour mme qui eu « peur » pour son enfant. Les examens se sont normalisés mais un nouveau contrôle est prévu dans un mois.
Discussion autour de son sevrage : lors de l’hospitalisation bébé a refusé le sein ainsi du lait artificiel a été introduit.
</t>
  </si>
  <si>
    <t xml:space="preserve">Réassurance et valorisation de mme qui porte une culpabilité de la situation ( père absent) et qui se dévalorise : « je suis maladroite » ; «c’est  à cause de moi »… revalorisation par l’observation de bébé en lui indiquant à chaque fois les interactions dont bébé est à l’initiative.
Mme est triste que la grand-mère du bébé avec qui elle vit ne puisse pas s’occuper plus de bébé ( la grand-mère a des traitement anti douleur fort qui l’a font beaucoup dormir).
</t>
  </si>
  <si>
    <t xml:space="preserve">Alimentation de bébé : mme se pose beaucoup de questions sur la diversification d’autant plus qu’elle pense que le médecin généraliste qui suit bébé n’a pas beaucoup de connaissances dans ce domaine. Ainsi lors de la prochaine visite nous aborderons ce thème car nous serons à 15 jours de pouvoir commencer la diversification alimentaire.
Mode de garde : en prévision de sa reprise du travail mme ne sait pas comment effectuer ce genre de de démarche. Comme mme souhaite un accueil assez rapide la seule possibilité est de trouver une assistante maternelle (coordonnées du Relai d’assistants maternels données).
Rencontrer d’autres parents : viendra à l’atelier psychomotricité organisé par la PMI le 24 avril.
</t>
  </si>
  <si>
    <t xml:space="preserve">VAD anténatale faite en binôme avec la SF de PMI
Premier contact avec la future maman. Tisser un lien de confiance, présentation du service PMI et du soutien que le service peut lui apporter (lien avec autres professionnels).
</t>
  </si>
  <si>
    <t>Point abordé avec la SF de PMI</t>
  </si>
  <si>
    <t xml:space="preserve">Question autour de la place du père. Madame se questionne beaucoup sur l’avenir et comment parler à son bébé : comment lui expliquer que son père « ne veut pas de lui » et lui expliquer « qu’il n’aura que sa maman » ?
Beaucoup d’angoisse sur son futur rôle de maman et le besoin d’en parler avec des professionnels.
</t>
  </si>
  <si>
    <t xml:space="preserve">Madame nous a fait part de son déménagement sur une commune voisine. Elle souhaite continuer l’accompagnement entamé avec les professionnels actuels et «  n’imagine pas sortir de l’étude Panjo ». 
Après confirmation par l’institution (domicile sur un autre secteur), madame se dit ravie et rassurée que la SF et la puéricultrice puissent continuer à la voir et la soutenir.
</t>
  </si>
  <si>
    <t>Tisser un lien de confiance, identifier les besoins de la famille</t>
  </si>
  <si>
    <t xml:space="preserve">L’absence du futur père angoisse madame non pas par rapport à la prise en charge du bébé mais par rapport aux réponses qu’elle pourra apporter à son enfant. Présentation de la structure CAMSP et proposition de prendre contact avec la psychologue pour un soutien. 
Moins d’angoisse sur son futur rôle de maman et sa capacité à prendre en charge. Point fait sur l’organisation en postnatal (présence de sa mère en soutien pendant plusieurs mois).
</t>
  </si>
  <si>
    <t>Le stress de devenir parent, l’investissement du papa (par son absence), les relations avec la famille, projet de vie et la relation à l’enfant</t>
  </si>
  <si>
    <t xml:space="preserve">Suivi médical prévu en Consultation de PMI avec son médecin traitant en complément.
Prochaine VAD prévu en postanatal et reste à disposition avant l’accouchement.
</t>
  </si>
  <si>
    <t xml:space="preserve">Faire un point sur le vécu de l’accouchement, la rencontre avec son bébé.
Observation du bébé et de la relation mère/bébé
Surveillance de la prise pondérale 
</t>
  </si>
  <si>
    <t xml:space="preserve">Maman attentive à son bébé : discours très positif et bienveillant mais beaucoup de questions sur les soins primaires et besoin d’être rassuré sur ses compétences. 
Observation et identifications des signes de faim
</t>
  </si>
  <si>
    <t xml:space="preserve">Accouchement mal vécu car difficile et long. Discours différents des professionnels et déception quant à la prise en charge hospitalière </t>
  </si>
  <si>
    <t xml:space="preserve">Quantités de lait à proposer 
Repérage des signaux de l’enfant quand il a faim (attendre, le laisser pleurer…)
</t>
  </si>
  <si>
    <t xml:space="preserve">Grand-mère présente pour les mois à venir (environ 4 mois). Présence rassurante pour la maman et bienveillante.
Maman a débuté un suivi avec une psychologue du CAMSP 
</t>
  </si>
  <si>
    <t xml:space="preserve">Grand-mère présente lors de la VAD.
Proposition de VAD la semaine suivante car maman dit avoir besoin d’être rassurée quant à la prise de poids du bébé. 
</t>
  </si>
  <si>
    <t xml:space="preserve">Surveillance de la prise pondérale 
Observation du bébé et de la relation mère/bébé : valorisation de la maman et de ses compétences
</t>
  </si>
  <si>
    <t>Bébé semble inconfortable (coliques et rejets physiologiques). La maman semble démunie face aux maux de son bébé</t>
  </si>
  <si>
    <t>Maman fatiguée. Discussion autour de l’importance de  « Prendre soin de soi »</t>
  </si>
  <si>
    <t xml:space="preserve">Pleures de l’enfant, rejets physiologiques et coliques
Démonstration de massages afin de soulager les maux de ventre, conseil de portage
</t>
  </si>
  <si>
    <t xml:space="preserve">Grand-mère présente et bienveillante envers sa fille. Intéressée et attentive aux discussions
Délégation de certains soins à la grand-mère afin que la maman se repose.
</t>
  </si>
  <si>
    <t>Prochaine rencontre à la consultation de PMI pour le suivi médical du bébé.</t>
  </si>
  <si>
    <t xml:space="preserve">Objectifs fixés lors de la consultation de PMI du mois précédent : Point sur les modes de garde, repérages des signaux du bébé.
Observation du bébé et de la relation mère/bébé : valorisation de la maman et de ses compétences
</t>
  </si>
  <si>
    <t xml:space="preserve">Observation de l’enfant afin de repérer les signes d’engagement/désengagement du bébé.
Maman attentive à son bébé qui est calme et attentif à sa voix. Elle est heureuse de l’échange avec son bébé, repère  et valorise tous les signaux de communication mis en place par son enfant.
</t>
  </si>
  <si>
    <t>Maman toujours fatiguée. Dit avoir besoin de la présence de sa mère.</t>
  </si>
  <si>
    <t>Démonstration et installation du bébé dans l’écharpe de portage. Bénéfices du portage pour la relation mère/enfant et pour l’enfant.</t>
  </si>
  <si>
    <t>La mère se dit déçue par sa famille et par le regard qu’il porte à son choix de vie (élever un enfant seule). Elle ne vit pas bien ce jugement et est rassurée de son prochain rdv avec la psychologue du Camsp.</t>
  </si>
  <si>
    <t xml:space="preserve">Proposition de rencontrer prévue à la consultation médicale de PMI. </t>
  </si>
  <si>
    <t>Objectifs fixés lors de la consultation de PMI du mois précédent : Stimulation motrice avec installation du bébé sur le tapis d’éveil après avoir observé le bébé</t>
  </si>
  <si>
    <t xml:space="preserve">Installation au sol sur le tapis d’éveil et proposition de jouer avec lui en s’installant aussi au sol. Manipulation du bébé contenante lors des passages ventral/dorsal/ventral. 
Bébé calme et attentif. Sourire et babillage avec l’adulte 
Maman très heureuse  de voir ce que son bébé sait faire et est dans l’échange avec lui.
</t>
  </si>
  <si>
    <t>Etapes du développement de l’enfant pour proposer des activités</t>
  </si>
  <si>
    <t>Proposition de rencontrer la psychomotricienne du service lors de la prochaine consultation.</t>
  </si>
  <si>
    <t>In utéro, Mme parle à son bébé et caresse son ventre. Le bébé semble investi.</t>
  </si>
  <si>
    <t>Point fait sur les consommations de tabac et du souhait de diminuer voir d’arrêter. Orientation faite vers le service de tabaccologie de l’hôpital pour un suivi.</t>
  </si>
  <si>
    <t>Discussion autour de la découverte de la grossesse, non prévue mais bien accueilli par le couple malgré le jeune âge de la future maman. Mademoiselle dit être entouré et en lien avec son compagnon mais se sent seule  loin de sa famille.</t>
  </si>
  <si>
    <t xml:space="preserve">Questions autour de l’alimentation du bébé (allaitement maternel), l’aménagement du logement.
Pas le désir d’aborder d’autres thématiques pour le moment.
</t>
  </si>
  <si>
    <t xml:space="preserve">Jeune femme qui a peu de question. Mademoiselle dit ne pas être inquiète quant à l’arrivée du bébé mais dit également être rassurée et contente de rencontrer la SF PMI ainsi que la puéricultrice. Accompagnée également par l’assistante sociale du service sur le plan financier (dossier caf) et pour le logement.
Future maman jeune (18 ans), en couple mais famille éloignée géographiquement. Actuellement hébergée dans un logement de la ville où elle n’est pas sensée habiter (attribution au compagnon seul) donc les rencontres se font à la Maison Solidarités.
</t>
  </si>
  <si>
    <t>Faire le point sur les besoins identifiés comme prioritaires par la jeune femme lors de notre première rencontre et répondre à ses questions.</t>
  </si>
  <si>
    <t xml:space="preserve">La future maman a hâte d’accoucher car le bébé lui fait mal quand il bouge.
Discussion autour du choix du prénom : parent en accord et choix facile. Pas de signification particulière : « juste qu’on l’aimait bien tous les 2 ».
</t>
  </si>
  <si>
    <t xml:space="preserve">Arrêt du tabac avec l’aide de patch et d’un suivi à l’hôpital.
Refus du suivi par une SF libérale pour la préparation à la naissance car trouve suffisant l’accompagnement fait par la SF PMI.
</t>
  </si>
  <si>
    <t xml:space="preserve">Evocation des conditions d’accueil du bébé avec la pérennité du logement (actuellement dans un logement d’urgence de la ville), matériel de puériculture, organisation et changement dans leur mode de vie.
Discussion autour de l’investissement du papa et de la place du père auprès du bébé et de la maman.
Mademoiselle dit être en lien avec sa mère quand elle a des questions.
</t>
  </si>
  <si>
    <t xml:space="preserve">6 Vad de la SF PMI dont 1 en binôme.
Toujours peu de question mais semble toujours adhérer à l’accompagnement et dit être contente des différentes rencontres. 
Prochaine rencontre prévue après la naissance mais proposition faite de se revoir en anténatal si le besoin s’en fait sentir.
</t>
  </si>
  <si>
    <t xml:space="preserve">Investigation des besoins pour la suite de l’accompagnement
Surveillance de la prise pondérale du bébé et accompagnement de l’allaitement maternel
</t>
  </si>
  <si>
    <t>Les parents semblent attentifs à leur bébé : ils ont déjà repéré certains signaux (mimiques, pleures). Le portage est contenant.</t>
  </si>
  <si>
    <t>Evocation de la consommation de tabac (en dehors du logement, pas en présence de l’enfant)</t>
  </si>
  <si>
    <t xml:space="preserve">Souhait d’arrêter l’allaitement maternel et de passer au biberon.
Suivi médical organisé et rendez-vous pris: consultation de PMI + médecin traitant.
</t>
  </si>
  <si>
    <t xml:space="preserve">Sortir avec bébé : installation dans le porte-bébé
Prévention mort-subite et bébé secoué
</t>
  </si>
  <si>
    <t xml:space="preserve">Les ressources médicales, les activités en dehors du couple, La gestion des démarches administratives, l’alimentation et l’alimentation du bébé.
La découverte des signaux du bébé ( choix de la maman).
</t>
  </si>
  <si>
    <t xml:space="preserve">Père présent et répondant à la place de la mère lors de l‘utilisation de l’outil d’investigation des besoins. Peu de besoin exprimé autour du bébé. D’autres besoins chez la maman non exprimés ce jour ??
Rendez-vous en consultation de PMI prévu.
</t>
  </si>
  <si>
    <t>Proposition de voir comment installer le bébé pour lui proposer des activités et à quel moment lui proposer. Observation des signes d’engagement/désengagement du bébé afin de répondre rapidement aux signaux.</t>
  </si>
  <si>
    <t>Avec l’aide de la puer, la maman a su identifier les signaux (babillages puis agitation motrice avec petits râles, frottement des yeux…), parler doucement à son bébé et lui apporter une réponse (portage et tétine) qui l’a apaisé (endormissement).</t>
  </si>
  <si>
    <t>Tabac abordé car odeur de tabac présente dans l’appartement malgré la fenêtre ouverte.</t>
  </si>
  <si>
    <t xml:space="preserve">Maman a voyagé avec bébé pour le présenter à sa famille et belle-famille donc discussion sur la famille et la place de chacun. Encouragements pour se faire confiance et trouver sa place face aux conseils de sa propre mère.
Discussions autour des pleurs du bébé et des moments de tensions des parents (« tempérament nerveux »): aide aux repérages et propositions dans les moments difficiles (relai, discussion dans le couple).
Discussion sur une reprise du travail et un mode de garde : maman « a besoin d’avoir une vie sociale »
</t>
  </si>
  <si>
    <t xml:space="preserve">Service PMI bien repéré. Maman vu mensuellement en Consultation de PMI pour le suivi médical du bébé et régulièrement à la consultation puéricultrice dès qu’elle a une question. 
Bébé non disponible ce jour donc proposition d’une autre vad pour installer le bébé au sol et interagir avec lui.
</t>
  </si>
  <si>
    <t xml:space="preserve">1ère rencontre avec la dame donc l’objectif était de poser les bases de l’alliance de travail et de déterminer le contenu des vad futures (avec 1 temps pour observer son futur bébé).
Déterminer les besoins de la famille 
</t>
  </si>
  <si>
    <t xml:space="preserve">Santé mentale : maman se décrivant comme maniaque au point de « l’empêcher de vivre » (ménage, alimentation…) et créant parfois des conflits dans le couple. Beaucoup d’angoisses et peur de la dépression post-partum.
Alimentation de la femme enceinte car « peur de faire passer de mauvaise chose à son bébé » 
</t>
  </si>
  <si>
    <t xml:space="preserve">Place de chacun : peur de ne pas laisser la place au père et peur d’être trop protectrice ou invasive avec son enfant.
Stress de devenir parent : thème que la dame souhaite aborder plus tard (après l’arrivée de bébé) 
</t>
  </si>
  <si>
    <t xml:space="preserve">Les changements d’humeur après l’accouchement, l’allaitement, l’alimentation et la qualité du logement.
La relation à l’enfant, la connaissance des étapes du développement de l’enfant et la découverte des signaux de l’enfant.
</t>
  </si>
  <si>
    <t xml:space="preserve">Dame très en demande d’accompagnement et de soutien car « envahie par ses manies ».
Proposition de soutien avec la psychologue du Camsp en anténatal.
Thèmes à aborder lors de la prochaine rencontre et fixés par la dame : allaitement et portage.
</t>
  </si>
  <si>
    <t>Aborder l’allaitement maternel et le portage. Thèmes ressortant comme prioritaires dans les besoins de la dame, au vu de l’accouchement proche.</t>
  </si>
  <si>
    <t xml:space="preserve">Santé mentale : maman parle facilement de ses manies qui « l’empêche parfois de vivre » 
Alimentation de la femme pendant l’allaitement maternel car « peur de faire passer de mauvaise chose à son bébé ». Thème récurrent et angoissant.
Proposition de revoir la psychologue de la maternité au moment de l’accouchement afin d’envisager un suivi en post-natal au CAMSP.
</t>
  </si>
  <si>
    <t>Portage et ses bienfaits sur la relation mère-bébé ainsi que sur le développement de l’enfant.</t>
  </si>
  <si>
    <t xml:space="preserve">Dame toujours très en demande d’accompagnement et de soutien. Se dit rassurée par l’accompagnement et de savoir à qui s’adresser en cas de besoin.
Proposition de soutien avec la psychologue du Camsp en postnatal.
Prochaine visite prévue en postnatal et rappel fait sur le temps consacré à l’observation de l’enfant  (20 minutes attachement) à chaque visite.
</t>
  </si>
  <si>
    <t xml:space="preserve">Parents venus à la permanence puéricultrice 4 jours avant. VAD programmée avec eux afin de d’accompagner l’allaitement maternel en observant une tétée (allaitement « compliqué » d’après la maman) et soutenir la maman fatiguée. </t>
  </si>
  <si>
    <t xml:space="preserve">Parents attentifs à leur bébé. Portage contenant et enveloppant des 2 parents.
Maman centré sur l’allaitement et les difficultés rencontrées donc difficultés à repérer les signaux de son bébé et mise au sein systématique en réponse aux pleures donc observations des signaux du bébé lors de la vad et valorisation des gestes et remarques de la maman.
</t>
  </si>
  <si>
    <t>Maman très fatiguée physiquement et psychologiquement. Conseil de repos et de répartir les tâches ménagères avec le père. Couple d’accord et essaye déjà cette organisation mais sont encore « dépassés » pour l’instant.</t>
  </si>
  <si>
    <t xml:space="preserve">Stagnation de la prise pondérale donc réassurance, conseils donnés pour stimuler la lactation, observation d’une tétée (position de la mère et succion du bébé revues), et encouragements.
- Portage et ses bienfaits sur la relation mère-bébé ainsi que sur le développement de l’enfant. Proposition d’utilisation de l’écharpe de portage et de l’emmaillotage afin d’apaiser le bébé.
</t>
  </si>
  <si>
    <t xml:space="preserve">Discussion autour des pleurs du bébé : signification, vécus des parents. Valorisation des réponses apportées par les 2 parents (portage pour le père et mise au sein pour la mère). Nécessité de passer le relai si les pleurs sont trop angoissants pour le parent.
- Discussion sur la place du père : Monsieur semble trouver sa place et son rôle auprès de sa compagne et de son bébé.
</t>
  </si>
  <si>
    <t xml:space="preserve">Dame ayant besoin de réassurance et d’encouragements toujours très en demande d’accompagnement et de soutien. 
VAD prévue en début de semaine suivante afin de surveiller la prise pondérale du bébé et soutenir l’allaitement.
Suivi médical fait avec une pédiatre libérale
</t>
  </si>
  <si>
    <t>VAD programmée avec eux afin de surveiller la prise pondérale, de soutenir l’allaitement maternel et d’accompagner ces nouveaux parents.</t>
  </si>
  <si>
    <t>Maman toujours très fatiguée physiquement et psychologiquement. Dans la culpabilité de ne pas réussir à allaiter comme dans sa famille (originaire de l’Ile Maurice).</t>
  </si>
  <si>
    <t xml:space="preserve">Petite prise pondérale donc valorisations et encouragements pour la suite.
Maman se dit « dépassée » actuellement avec des mises au sein toutes les heures. Pas de temps de repos donc très fatiguée et à « fleur de peau ».  Déprimée par la lactation qui baisse. Maman ne semble pas prendre plaisir et vivre les moments comme des contraintes.
Discussion autour des bienfaits de l’allaitement maternel, de son désir d’allaiter, des bienfaits pour la relation avec son bébé. 
Proposition d’introduction de compléments afin de favoriser la prise pondérale faible pour l’instant ainsi que des temps de repos pour la maman. Maman d’accord. Réfléchit à la poursuite de l’allaitement maternel.
Bébé installée dans l’écharpe de portage avec le papa. Maman prend peu le bébé en portage et « ne s’occupe que du sein ». Proposition de portage par la maman et sortie avec le bébé pour le bien-être de chacun.
</t>
  </si>
  <si>
    <t xml:space="preserve">Place du père : père semble soutenant et bienveillant envers sa compagne.
Accompagne et respecte son choix d’allaiter.
</t>
  </si>
  <si>
    <t xml:space="preserve">Dame ayant besoin de réassurance et d’encouragements toujours très en demande d’accompagnement et de soutien. Parents très contents et rassurés par le suivi proposés.
VAD prévue en fin de semaine afin de continuer à surveiller la prise pondérale du bébé et soutenir cette maman en fonction de ses choix.
</t>
  </si>
  <si>
    <t>Présentation de l’intervenante PANJO, re discussion autour de la recherche PANJO qui lui avait était présentée par la sage-femme, identification des besoins</t>
  </si>
  <si>
    <t>Activité anténatal n°3, discussion autour du prénom choisi pour le bébé, ses traits de caractère, la signification de ce prénom, la façon dont le choix s’est fait avec le papa. Mme a bien réfléchi, bon investissement de cette grossesse qui semble bien préparée</t>
  </si>
  <si>
    <t xml:space="preserve">Choix de l’alimentation du bébé à la naissance, composante physiologique de l’allaitement maternel, conseils. Suivi médical de l’enfant : Mme a fait le choix de faire suivre son bébé en consultation PMI </t>
  </si>
  <si>
    <t>Histoire de vie : discussion autour du passé de la maman, la place de ses propres parents auprès d’elle. Acceptation de sa grossesse par sa famille et sa belle famille
Préparation à la naissance : identification des personnes qui feront ce suivi 
Place du père : discussion autour des peurs et des représentations du futur papa, de ses souhaits à la naissance, de son désir d’être accompagné, de son vécu à l’annonce de cette grossesse inattendue
Reseau social et soutien : maman accueillie en centre mère/enfant, identification des soutiens familiaux et amicaux, rôle de l’intervenant au centre maternel dans son accompagnement 
Mode de garde</t>
  </si>
  <si>
    <t>L’alimentation du bébé, les étapes du développement de l’enfant, l’investissement du papa, les signaux de l’enfant, le rythme de l’enfant, les changements d’humeur après l’accouchement</t>
  </si>
  <si>
    <t xml:space="preserve">Dernière visite anténatale avant l’accouchement, discussion sur imaginaire de l’enfant à naitre, place du père et mode d’alimentation </t>
  </si>
  <si>
    <t xml:space="preserve">Nous avons discuté de son imaginaire de l’enfant à naitre, Mme l’imagine brun avec des yeux clairs car ils ont des yeux clairs dans sa famille et que Mr et elle sont bruns, elle pense qu’il aura un caractère assez vif car elle se décrit et décrit le papa comme assez « sanguins », elle espère que ce futur enfant sera néanmoins « docile », c’est-à-dire qu’elle souhaite lui donner des bases d’éducation de respect et lui apprendre très tôt à partager, à participer aux taches ménagères (car le papa ne sait pas faire tout ça et elle souhaite que son fils soit plus débrouillard sur ce sujet). Selon elle car le papa n’était pas présent à cette visite, Mr imagine son fils « comme lui » physiquement il pense que ce sera un enfant « qui fera des bêtises » comme lui en a fait quand il était enfant. </t>
  </si>
  <si>
    <t>Sommeil : Discussion de la nécessité de se reposer avant l’arrivée du bébé, Mme dit qu’elle dort ++ car elle est fatiguée en cette fin de grossesse. Discussions autour des sensations de son corps : contractions, douleurs dorsales, douleurs digestives… et conseils médicaux
Discussion de la possibilité de passer le relai à l’équipe du centre maternel où elle est accueillie pour qu’elle puisse se reposer après l’arrivée du bébé : Mme dit qu’elle ne souhaite pas laisser son enfant à la garde de l’équipe éducative, souhaite s’en occuper exclusivement, sauf cas d’urgence : maladie par exemple.</t>
  </si>
  <si>
    <t xml:space="preserve">Suivi médical : Mme a choisi avec le papa de faire ensuite le suivi auprès du médecin généraliste de Mr.
Alimentation du bébé : discussion sur l’allaitement maternel </t>
  </si>
  <si>
    <t>Place du père, représentation et vécu de la grossesse, préparation à la naissance, accueil du bébé, réseau de soutien: le papa exprime ses inquiétudes à prendre en charge un bébé, Mme dit qu’il apprendra avec le temps mais projette également sa propre histoire, « mon père ne nous a jamais pris dans les bras, je l’ai vu avec mes frères et sœurs car il est arrivé dans ma vie quand j’étais déjà grande » Mme est assez rassurée sur le changement qui s’opérera à la naissance du bébé pour son compagnon. Je la rassure sur le fait qu’on pourra également aider ce papa à prendre en charge son fils. Discussion également sur la différence qu’il peut y avoir entre Mr et elle dans le processus de la grossesse qu’il ne vit pas comme elle. Rappel qu’il a certainement besoin de voir le bébé pour envisager faire des choses avec son fils.
Mme se décrit comme très impatiente à l’idée de rencontrer son fils, « il me tarde de le voir », en l’attendant « je change les meubles de places dans sa chambre » pour « attendre son arrivée ». Elle ne décrit pas d’anxiétés à l’approche de cette naissance et de l’accouchement. 
Tout est prêt (valises) à l’entrée de l’appartement, me questionne sur le nombre de paquets de couches à avoir au retour de maternité, aime être organisée pour ne pas avoir à faire trop de courses quand le bébé sera là. A fini les cours de préparation à l’accouchement, tout est clair elle n’a pas de questions complémentaires. 
Redit l’importance de ne pas hésiter à solliciter de l’aide d’autant que Mme n’a pas de réseau familial ou amical très présent. Pourra aller vers sa  belle-famille qui était néanmoins réticente de cette naissance jugeant leur fils beaucoup trop immature pour avoir un enfant. Soutien possible par l’équipe éducative du service d’accompagnement familiale.</t>
  </si>
  <si>
    <t>112 et 27</t>
  </si>
  <si>
    <t>Présentation de la puéricultrice</t>
  </si>
  <si>
    <t>Grossesse acceptée et investie, désir du couple pour nous montrer la chambre de l’enfant, les jouets. Valorisation pour le père, il se projette avec l’arrivée du bébé (les soins du bébé ne l’impressionne pas). Madame dit qu’elle ne sait pas faire avec un bébé, et se repose sur son compagnon.</t>
  </si>
  <si>
    <t xml:space="preserve">Consommation tabac.
Alimentation. Contractions (quand se rendre aux urgences obstétricales).
Le sommeil de la mère. La contraception.
</t>
  </si>
  <si>
    <t xml:space="preserve">Tabagisme passif. Hygiène de vie :  le chien présent à la maison, précautions avec le bébé.
L’alimentation du nouveau-né tétée d’accueil puis lait artificiel
</t>
  </si>
  <si>
    <t>Le père sa place et son accompagnement. Les besoins sociaux des familles (nouveau logement et installation du couple). La préparation à l’accouchement. L’accueil du bébé, mode de garde échangé, Madame reprendra son activité, assistante maternelle envisagée avant l’entrée en crèche.</t>
  </si>
  <si>
    <t xml:space="preserve">Il s’agit d’une grossesse non prévue, découverte au terme de 21 SA
Lien mère/enfant
</t>
  </si>
  <si>
    <t>Mme aime sentir son enfant bouger, la grossesse est investie</t>
  </si>
  <si>
    <t xml:space="preserve">Les contractions, le risque de menace d’accouchement prématuré
Les raisons pour lesquelles Mme peut se rendre aux urgences de la maternité
Alcool et grossesse, l’alimentation
</t>
  </si>
  <si>
    <t>Le stade de développement de son bébé au terme ou elle se trouvait, l’importance des mouvements actifs de son bébé, la position de son bébé dans son utérus et la place qu’il prenait</t>
  </si>
  <si>
    <t xml:space="preserve">Le bouleversement que pouvait amener le fait de devenir mère, la protection de son bébé,le relais familiale et ne pas hésiter a contacter la PMI si besoin </t>
  </si>
  <si>
    <t xml:space="preserve">Relais de la sage-femme libérale
Suivi de l’évolution du bébé (prise de poids, alimentation, sommeil)
Soutien à la parentalité.
</t>
  </si>
  <si>
    <t xml:space="preserve">Père très investit auprès de son bébé, à l’aise dans les soins (change, habillage…). Monsieur est engagé auprès de son fils et se projette.
Mère hésitante auprès de son bébé, geste peu sûr.
Communique peu  par les regards, la parole, le toucher contenant, enveloppant.
Mère qui se décharge auprès de son conjoint.
</t>
  </si>
  <si>
    <t xml:space="preserve">La consommation du tabac : échange des précautions à adopter, lavage de mains, odeur de l’haleine, des vêtements. Pas de désir d’arrêter.
La santé mentale, du baby blues : Echange autour de l’état émotionnel de Me (pleurs), rassurance de cet état auprès de la mère et du père, ce dernier préfère fuir car cela le met mal à l’aise.
</t>
  </si>
  <si>
    <t xml:space="preserve">L’alimentation : les rations, la fréquence.
Surveillance du poids (petit poids de naissance)
Suivi médical : consultations à la PMI du secteur
</t>
  </si>
  <si>
    <t xml:space="preserve">Les sorties avec le nouveau-né. Les pleurs du bébé. L’accueil du bébé : les démarches administratives, déclaration (sécurité sociale, CAF, mairie) le mode d’accueil après la reprise du travail.
La mort subite du nourrisson (lien avec la prévention au tabagisme passif).
Le bébé secoué : plaquette « bébé secoué » du département distribué à la maternité ; vérification si donné à la maternité, quels sont les connaissances des parents (lien avec les relais possible de l’entourage).
Les écrans : le père se projette dans les jeux vidéo avec son enfant, précise que cela sera dans quelques années, il a le désir de poser le cadre à ces écrans, est sensibilisé.
</t>
  </si>
  <si>
    <t xml:space="preserve">Les fiches techniques pictogrammes : 
 Alimentation du bébé
 Mode de garde de l’enfant la première année
 L’investissement du papa
 La relation avec l’enfant (« pourquoi il fait ça ? le père se questionne »)
 La découverte des signaux du bébé
 La gestion des rythmes  - La connaissance des étapes du développement de l’enfant
</t>
  </si>
  <si>
    <t xml:space="preserve">Parents sensibles à leur bébé, à son évolution et son bien-être.
Mère dit « qu’elle ne sait pas faire » ; « a peur de mal faire » ; « conjoint plus à l’aise ».
Ressenti d’humiliation de la mère à la maternité, face à ses questions. Mère qui a besoin d’être rassurée, lors de cette VAD aucune hésitation à poser ses questions.
Père qui se projette dans quelques années.
Mère inquiète de la quantité des biberons, rappelée après le week-end pour réassurance.
</t>
  </si>
  <si>
    <t xml:space="preserve"> Evaluation des pleurs du bébé
 Evolution du bébé : poids, équilibre de l’alimentation.
</t>
  </si>
  <si>
    <t xml:space="preserve"> Mère regard dirigé vers son bébé, peu dans la spontanéité, dans le dialogue, avec lui en ma présence.
 Invitée Madame à échanger avec son enfant avec son accord « chuchote moi des mots doux ». Début des vocalises, des sourires. Invitation de la mère à moduler sa voix pour interactions du bébé « ah… », réciprocité.
 « Mon réconfort c’est mon parent » : Me dit que ce qui apaise son bébé, c’est quand elle fredonne des chansons.
 « je joue et tu souris ! » enfant qui grandit qui a besoin de changements de position, avec utilisation du tapis au sol (couverture, ou tapis de jeu).
</t>
  </si>
  <si>
    <t xml:space="preserve"> Les consommations addictives utilisées pendant la grossesse et après l’accouchement : 0
 La consommation de tabac : coordonnée tabacologue donnée. Précautions pour le nouveau-né, et les risques.
</t>
  </si>
  <si>
    <t xml:space="preserve"> Hernie inguinale bilatérale, surveillance particulière des douleurs, et évaluation des manifestations du bébé (pleurs…)
 Le développement pathologique de l’enfant : préoccupation des parents par rapport à la hernie
 Surveillance de la position de la tête, nette préférence à gauche. 
 Echange de l’utilisation de tapis au sol.
 Le développement de l’enfant de la naissance à 3 mois (aide à anticiper les étapes du développement, Me dit qu’elle « n’a pas de connaissances autour d’un bébé ».
</t>
  </si>
  <si>
    <t xml:space="preserve"> Le père, sa place et son accompagnement : soutien du père au domicile, ne travaille pas actuellement. Prend le relais de la maman la nuit et la journée.
La mort subite du nourrisson : Parents manifestent de la peur. Echanges sur l’environnement et l’organisation de l’espace du bébé (couchage, lien avec le tabagisme passif).
</t>
  </si>
  <si>
    <t xml:space="preserve"> Stress de devenir parent : La peur de « mal faire », mère dit se sentir plus à l’aise avec son bébé ; « J’étais moins à l’aise que le père »
 Le mode de garde de l’enfant la première année : inquiétude de la maman qui doit reprendre le travail début mai. Inscription à la crèche réalisée, réponse de la crèche au mois de juin. Envisage en relais une assistante maternelle pour un mois. 
Conseillé à Madame de recontacter la crèche (lors de la VAD du 24/02), Me m’autorise à appeler la crèche.
 La connaissance des étapes du développement de l’enfant 
 La découverte des signaux de l’enfant : Identification des besoins, et reconnaissance des différents pleurs (pour la faim, le besoin des bras).
</t>
  </si>
  <si>
    <t xml:space="preserve">Père présent lors de la visite, il dort car prend le relais la nuit pour favoriser le sommeil de Me.
Mr exprime de la difficulté envers les conseils de sa voisine (présente lors d’une vad), qui donne des conseils au couple. Mr se projette avec son fils en précisant qu’il posera pour sa part, un cadre éducatif.
Pas de permis de conduire pour les deux parents.
Famille de Madame a 100 km, de Monsieur à proximité.
 Consultation PMI : 09/03/07 : Santé du bébé : hernie inguinale, pleurs importants.
</t>
  </si>
  <si>
    <t xml:space="preserve"> Organisation de Me avec la reprise du travail au début du mois de mai.
 Equilibre alimentaire
 Evaluation des pleurs du bébé
 Surveillance de l’évolution de la position de la tête (lien avec l’ostéopathe le 23 et 24 mai)
</t>
  </si>
  <si>
    <t>Enfant sur le tapis, mère observe les progrès de son fils. Mère plus spontanée, n’est plus sur la réserve avec son bébé. Observons ensemble qu’il attrape les jouets. Me a beaucoup de jouets au domicile, demande de l’aide pour les trier. A la découverte d’un hochet, réaction de l’enfant avec des sourires, et découverte de l’objet en le portant à la bouche « tout nouveau, tout beau ». Mère observe que son enfant réagit dans un lieu qu’il ne connait pas « je t’observe » Me dit « il fronce les sourcils ».</t>
  </si>
  <si>
    <t xml:space="preserve"> La contraception : suivi sage-femme libérale
 Le sommeil de la mère et de l’enfant : rythme domicile, travail, crèche.
</t>
  </si>
  <si>
    <t xml:space="preserve"> Surveillance de la hernie inguinale
 Plagiocéphalie : lien avec l’ostéopathe, postures échangées, avec l’enroulement, « la gymnastique des bébés » Portage
 Problème récurrent respiratoire : échange de l’environnement du bébé, diffuseur avec des aérosols
 Suivi médical et la vaccination
 Le choix des jouets 
 Le développement de l’enfant de 3 à 6 mois.
</t>
  </si>
  <si>
    <t xml:space="preserve"> Le père, sa place et son accompagnement : Mère soutenue par Monsieur. Il se questionne sur le développement de son fils, absent ce jour vad proposée et acceptée le 19/06 pour rencontrer le père.
 Les besoins sociaux des familles : soucis de locomotion pour les trajets de Mr sur son lieu de travail, soutien proposé de l’assistante sociale du secteur.
</t>
  </si>
  <si>
    <t xml:space="preserve"> Connaissance du développement des étapes de l’enfant : a besoin de son doudou et de son pouce pour s’endormir.
 La gestion des rythmes : rythmes régulier pour les prises alimentaires, bébé qui peut ponctuellement passer à 3 repas par jour, échanges, conseils donnés.
 Les valeurs à transmettre à l’enfant : Monsieur verbalise son envie de jouer avec son enfant. Se projette dans l’évolution de son bébé, et souhait de poser des limites éducatives.
 Suivi médical : consultations à la PMI, suivi chirurgien pour la hernie inguinale (19/06)
 Aménagement du logement : vigilance face aux aérosols utilisés pouvant engendrer des gênes respiratoires.
 Mode de garde : Bonne adaptation de l’enfant à la crèche.
 Stress de devenir parent : Madame explique : « à l’arrivée de mon bébé cela était difficile, je ne savais pas faire, je n’avais pas de bébé autour de moi. Maintenant c’est plus facile, le père m’a aidé, il était à l’aise. » 
</t>
  </si>
  <si>
    <t xml:space="preserve"> Permanence avec la puéricultrice sur le site le 9/05 : échange du mode de garde, alimentation, santé du bébé.
 Consultation PMI : 
• 13/04 : échange de la place à la crèche
• 11/05 : échange de l’adaptation de l’enfant au nouveau mode de garde.
• 9/06 : santé du bébé, bronchiolite
</t>
  </si>
  <si>
    <t>Evolution de l’état de santé de l’enfant (gêne respiratoire, hernie inguinale, plagiocéphalie) source de stress pour les parents</t>
  </si>
  <si>
    <t xml:space="preserve">Observation de l’enfant au sol, il roule sur le tapis, attrape ses pieds. Mère observe « je t’observe ». Madame décrit les retrouvailles le soir de son fils avec son père « il rit quand retrouve son papa le soir ».
Concernant les pleurs, madame repère ce qui calme son enfant « Je sais qui tu es ». Il a besoin de sa sucette pour s’endormir.
« Chants et comptines », mère raconte des histoires à son fils, « je parle avec lui et cela le fait rire ».
Mère observe l’évolution de son enfant, elle dit « c’est plus facile maintenant avec le bébé »
</t>
  </si>
  <si>
    <t>Arrêt du tabac pour le père, mère souhaite les coordonnées tabacologue</t>
  </si>
  <si>
    <t xml:space="preserve">Les douleurs de bébé : repérer les signes pour une éventuelle hernie inguinale étranglée, connaissances des parents, attentif aux pleurs, et à la douleur, et aux vomissements.
L’alimentation du nouveau-né : investissement de madame pour préparer les repas
Développement de l’enfant 3-6 mois
Le sommeil de l’enfant : sommeil difficile dans la journée, dort dans son lit dans sa chambre. Madame explique qu’il est difficile pour elle de laisser pleurer son fils, échange des besoins de l’enfant pour s’endormir, inquiétude de madame lié à la hernie.
Plagiocéphalie : bonne évolution, parents rassurés, mettent en pratique les conseils donnés des professionnels.
</t>
  </si>
  <si>
    <t xml:space="preserve">Les pleurs de bébé
Les besoins sociaux des familles : soutien financier avec un bon alimentaire
La relation de couple 
</t>
  </si>
  <si>
    <t xml:space="preserve"> Appels téléphoniques à plusieurs reprises du professionnel vers les parents, et des parents vers la puéricultrice : bronchiolites à répétition, avis pneumopédiatre ; hospitalisation le 30/06 suite à la hernie (étranglée). Intervention pour la hernie prévue en aout 2017. Madame exprime que ces soucis de santé sont sources de stress.
 Madame exprime son désir d’arrêter le suivi dans le cadre PANJO, lié à la reprise du travail, difficile pour elle de concilier VAD et travail.
 Désir des parents de poursuivre les consultations à la PMI, souhaitent des VAD si besoin, et acceptent le lien avec la crèche.
</t>
  </si>
  <si>
    <t xml:space="preserve">Inclusion PANJO 
Travailler le lien mère/enfant in utero
Angoisses liées à un antécédent  de fausse couche tardive (22SA) en juillet 2015 et difficultés à investir ce bébé
Seule au domicile toute la semaine en zone rurale
</t>
  </si>
  <si>
    <t xml:space="preserve">Fait au mieux pour créer un lien avec l’enfant à venir, la chambre est quasiment terminée, elle désire commencer à acheter des vêtements, elle aime le sentir bouger même si parfois c’est un peu trop  
Elle commence à se projeter dans l’avenir avec son enfant
Organisation dans la maison, taille des vêtements à acheter.
Mais c’est difficile elle a toujours peur de perdre cette « grossesse », ne ressent pas le besoin de rencontrer la psychologue de la clinique
</t>
  </si>
  <si>
    <t xml:space="preserve">Repos, alimentation
Mme est une femme très active en dehors de la grossesse, de par son métier (militaire),ses loisirs(elle fait beaucoup de sport),son logement(elle s’occupe d’une grande maison, un grand terrain et 2 chiens) et le fait que son compagnon est en déplacement toute la semaine. Le risque de menace d’accouchement prématuré(MAP) est présent et elle doit se reposer 
</t>
  </si>
  <si>
    <t xml:space="preserve">Elle pose des questions sur le poids actuelle de son bébé (elle est actuellement au terme de 27 SA)
Elle me demande si elle accouche mi-janvier, terme auquel son obstétricien doit enlever le cerclage, 36 SA, si elle pourra rentrer avec son bébé au domicile 
</t>
  </si>
  <si>
    <t>Changement du corps pendant la grossesse. La préparation a l’accouchement</t>
  </si>
  <si>
    <t>112 et 140</t>
  </si>
  <si>
    <t xml:space="preserve">Projection avec son enfant
La grossesse est investie, le couple a préparé la chambre
Mme se projette dans le quotidien à venir avec son bébé (ou donner le bain car la maison est partiellement en travaux…) l’alimentation (alimentation artificielle désirée)…
Mme aime le sentir bouger mais a toujours peur de la perte de l’enfant (du fait de son ATCD de fausse couche tardive)
</t>
  </si>
  <si>
    <t xml:space="preserve">Alimentation, repos, contractions (quand se rendre aux urgences).
Le sommeil de la mère.
</t>
  </si>
  <si>
    <t xml:space="preserve">Développement intra utérin, adaptation du bébé a la vie extra utérine.
L’alimentation du nouveau-née (artificielle) possibilité de faire la tétée d’accueil.
</t>
  </si>
  <si>
    <t xml:space="preserve">La place du père en déplacement toute la semaine, le fait de n’avoir aucun soutient à proximité (ni familiale, ni amicale) et de ce fait besoin d’un entourage de professionnels PMI
Mme nous informe des craintes de son compagnon du fait de son isolement géographique et la présence de la PMI rassure le couple.
</t>
  </si>
  <si>
    <t xml:space="preserve">En fait Mme et son conjoint sont très envahis par leurs problèmes de santé (sans liens avec la grossesse)
Désireux de bien faire avec leur bébé, tout est prêt au domicile mais Mme est très douloureuse (cervicales)
Beaucoup de questionnement autour de la venue de bébé très désiré et leurs capacités physique actuelles (le bain, le change, le portage …) 
</t>
  </si>
  <si>
    <t>Les contractions, l’alimentation…</t>
  </si>
  <si>
    <t>Les mouvements actifs, le suivi médical</t>
  </si>
  <si>
    <t>La place du père, très investi, à l’écoute des besoins de sa conjointe et désireux de bien faire.</t>
  </si>
  <si>
    <t>Parents peu disponible pour notre VAD, ils ont tous deux des problèmes de santé qui nécessite une prise en charge de rééducation qui leur prend beaucoup de temps.</t>
  </si>
  <si>
    <t xml:space="preserve">Il s’agit d’une grossesse non prévue avec un couple fragile et une jeune femme qui n’a toujours pas fait le deuil du décès accidentel de son frère dont elle se sent quelque peu responsable .Cet enfant risque d’être assimilé à un « bébé pansement »
Privilégier le lien mère/enfant (Mr est absent), être à l’écoute et offrir un espace de parole à cette jeune femme qui exprime un malaise dans sa relation avec son compagnon ,elle se sent emprisonné et seule
</t>
  </si>
  <si>
    <t xml:space="preserve">Elle aime sentir son enfant bouger, la grossesse est investie </t>
  </si>
  <si>
    <t xml:space="preserve">Les contractions, le risque de menace d’accouchement prématuré
Quand se rendre aux urgences ?
L’alimentation, l’alcool, le tabac
Proposition d’une aide psychologique pour l’accompagner dans le deuil de la perte de son frère (date anniversaire du décès qui approche (1 an)) ce qu’elle refuse.
</t>
  </si>
  <si>
    <t>Stade de développement du fœtus a ce terme : 34 SA, les mouvements actifs, la position du bébé dans son utérus et la place qu’il prend</t>
  </si>
  <si>
    <t>Devenir mère, la place du père, le relais familial</t>
  </si>
  <si>
    <t xml:space="preserve">Mise en place une relation de confiance, Peser le bébé, Soutien à l’allaitement, Donner possibilité de poser ses questions
</t>
  </si>
  <si>
    <t xml:space="preserve">Une maman maternante :
   elle  garde son bébé dans ses bras, lui regarde, lui parle            
</t>
  </si>
  <si>
    <t xml:space="preserve">Les  différents pleurs et comment les repérer. L’allaitement et l’alimentation en général de son bébé (elle allaite, mais tire son lait afin  
   que le père puisse donner le biberon de temps en temps)          
</t>
  </si>
  <si>
    <t xml:space="preserve">La place du père
+ La place de la famille de Monsieur notamment qui vit plus près
</t>
  </si>
  <si>
    <t>Madame n’en voit pas l’intérêt.</t>
  </si>
  <si>
    <t xml:space="preserve">Madame ne veut pas établir  un autre rendez-vous pour l’instant car le couple pense de partir pour un certain temps pas défini dans la famille. Elle dit de vouloir m’appeler dès de son retour, ce qu’elle n’a jamais fait.
Après quelques semaines, j’ai appelé de ma part. Madame me dit qu’elle ne souhaite  plus me visites et qu’elle mette officiellement terme au PANJO.
</t>
  </si>
  <si>
    <t xml:space="preserve">La grossesse est investie, Mme se projette avec son bébé mais la relation avec son conjoint reste toujours compliquée. Mme aime sentir son bébé bouger, savoir comment se positionne son bébé dans l’utérus .Mme aimerait que son compagnon soit plus investit dans la relation avec bébé (poser la main sur son ventre pour le sentir bouger, venir aux consultations, être présent lors de nos visites pour pouvoir faire connaissance at poser des questions…) 
Question autour du bain et des soins du bébé au retour à la maison.
Mme se sent seule à son domicile la journée, Mr travail la journée et ne lui laisse pas la voiture pour être sur qu’elle ne se déplace pas 
</t>
  </si>
  <si>
    <t>Les contractions utérines, le tabac et quand aller aux urgences.</t>
  </si>
  <si>
    <t>Les mouvements actifs, son positionnement dans l’utérus</t>
  </si>
  <si>
    <t xml:space="preserve">La place du père, son investissement.
La place des grands parents (de son coté), Mme se sent très proche de son père.
Prévention bébé secoué.
Ressentie de la grossesse au terme actuelle 
</t>
  </si>
  <si>
    <t xml:space="preserve">La grossesse est investie, Madame confectionne des vêtements pour son bébé (bavoirs, draps de bain…) ; Monsieur adapte le mobilier pour l’arrivée de leur bébé.
La chambre et le matériel de puériculture sont prêts. 
Projection du couple avec l’arrivée de leur bébé.
</t>
  </si>
  <si>
    <t xml:space="preserve">Les douleurs pendant la grossesse (contractions utérines). 
Comment sont perçus les mouvements actifs du bébé : plaisir ou douleur ?
L’alimentation de la femme enceinte.
L’activité physique pendant la grossesse, le couple est très sportif et proche de la nature.
Echange autour du baby blues.
</t>
  </si>
  <si>
    <t xml:space="preserve">Les mouvements actifs du bébé, son positionnement dans l’utérus. 
Préparation à l’alimentation du nouveau-né (tétée d’accueil).
Suivi médical.
Les douleurs du bébé (coliques, les pleurs…). 
</t>
  </si>
  <si>
    <t xml:space="preserve">Voyages du bébé (voyage du couple prévu aux alentours des 6 mois du bébé, mode de garde la grand-mère maternelle habitant à 550 km).
Sortir avec bébé. Pleurs du bébé. Histoires de vie et de traumas (Monsieur échange de sa fratrie, il a de nombreux neveux et nièces, ne parle pas de ses parents, Madame parle beaucoup des relations privilégiées avec sa mère et sa sœur, elles sont aidantes.)
La représentation et le vécu de la grossesse en période prénatale.
La préparation à la naissance (3 cours, Madame ne termine pas la préparation à l’accouchement, elle préfère échanger avec la sage-femme PMI au domicile).
</t>
  </si>
  <si>
    <t>Travailler le lien mère /enfant in utero</t>
  </si>
  <si>
    <t xml:space="preserve">Il s’agit d’une grossesse envisagée mais le couple peut nous dire qu’elle est arrivée trop rapidement. L’enfant à venir  est investi par le couple.
Mr est présent sur toutes les rencontres, il est très impliqué et contenant
Mme apprécie les mouvements actifs de son enfant comme un critère de bonne santé fœtale, elle vit la grossesse comme un passage obligé 
</t>
  </si>
  <si>
    <t xml:space="preserve">L’équilibre alimentaire, le bien être maternel 
Le plaisir d’être enceinte 
</t>
  </si>
  <si>
    <t xml:space="preserve">Les mouvements actifs du bébé, son positionnement dans l’utérus.
Suivi médical
</t>
  </si>
  <si>
    <t>Le rôle père/mère, le soutient familiale (famille éloignée)</t>
  </si>
  <si>
    <t xml:space="preserve">Evolution du bébé après la naissance.
Evaluation des régurgitations, vomissements (énoncés lors du contact tel du 10/10/17)
Alimentation (quantités des biberons)
Soutien à la parentalité, questionnement du couple.
</t>
  </si>
  <si>
    <t>Mère dans l’observation de son bébé, interprète les mimiques de son bébé  « elle n’est pas bien », tandis que le bébé est calme contre elle. Le père observe son enfant.</t>
  </si>
  <si>
    <t xml:space="preserve">Fatigue de la maman, le sommeil. Rythme différent avec l’arrivée du bébé.
La dépression post-natale, ressentie de la maman et soutien du père qui prend le relais auprès de son épouse.
Consommation de tabac et d’alcool pendant la grossesse : pas de consommation.
Echanges autour des suites de couche, de la rééducation du périnée contact de la sage-femme libérale.
</t>
  </si>
  <si>
    <t xml:space="preserve">Le suivi médical et la vaccination : suivi à la consultation PMI.
Suivi ostéopathique conseillé par la sage-femme libérale, naissance par forceps.
Echange autour des positionnements, des transferts comment enrouler le bébé, éviter de le soulever pour l’habillage et le déshabillage, comment stimuler la mobilisation de la tête à droite, ou à gauche
</t>
  </si>
  <si>
    <t xml:space="preserve">Questions du couple : les ballades avec bébé, en demande d’atelier massage bébé.
Famille du couple habite loin. Pour Me à 600 Km, pour Mr à 800 Km
La grand-mère maternelle et ses filles sont venues au domicile pour rencontrer le bébé.
</t>
  </si>
  <si>
    <t>Questions concernant l’alimentation du bébé, inquiétudes vis-à-vis du transit.</t>
  </si>
  <si>
    <t xml:space="preserve">Parents qui s’inquiètent de l’état de santé de leur bébé.
Parents qui parlent à leur enfant. Père spontané dans les gestes, cherche l’interaction de son enfant.
Mère qui porte son bébé de façon mécanique, montre peu d’émotions.
Invitation des parents à chuchoter à l’oreille de leur bébé. « Chuchote-moi des mots doux. »
</t>
  </si>
  <si>
    <t xml:space="preserve"> La dépression post-natale : 
La contraception : échange du suivi par la sage-femme libérale
Le sommeil de la mère
</t>
  </si>
  <si>
    <t xml:space="preserve">Surveillance de l’évolution du poids (rassure le couple lié au transit)
Questions du couple suite à la garde du bébé chez la voisine (« il faisait chaud, notre bébé était trop couvert » 
 Quantité des biberons et adaptation du lait
 Le développement pathologique de l’enfant : inquiétudes du couple concernant la motricité du bébé (mauvaise position de la tête), séances ostéopathies en cours.
 La douleur de l’enfant : inconfort
</t>
  </si>
  <si>
    <t xml:space="preserve">Présence de la grand-mère maternelle pendant une semaine pour soutenir les parents.
Prévision d’un voyage pour le couple (Japon) fin mars pendant deux semaines 1/2., 
bébé de 6 mois qui sera gardé par la grand-mère à son domicile.
 Les sorties 
 Le père, sa place et son accompagnement : investissement du père
</t>
  </si>
  <si>
    <t xml:space="preserve"> La relation avec l’enfant : « Que pouvons-nous faire avec elle à son âge ? »
Observation des parents, quand ils chantent, bébé se calme.
 Les activités en dehors du couple : Madame ne s’autorise pas à sortir sans son mari.
 La gestion des rythmes : questions par rapport au sommeil.
 La découverte des signaux de l’enfant : Comment reconnaitre les pleurs, l’inconfort, le changement de position, la faim ?
 L’alimentation du bébé : Projection vers la diversification alimentaire.
 La connaissance des étapes du développement du bébé : « Qu’est-ce que nous pouvons lui proposer ? » Echange du tapis au sol, de la manipulation, avec un accompagnement à l’enroulement du bébé.
 Le mode de garde : crèche ou assistante maternelle
</t>
  </si>
  <si>
    <t xml:space="preserve"> Le couple se présente comme fusionnel. Il explique que Monsieur ou Madame ne peut pas sortir sans son conjoint, ou très exceptionnellement. Couple dynamique qui apprécie partager les évènements ensemble.
 Atelier toucher massage du bébé (collectif) : Bébé inconfortable pendant le massage en position ventrale, bébé installé sur le côté par les parents, bébé plus détendu.
Gestes hésitants pour la mère.
</t>
  </si>
  <si>
    <t xml:space="preserve"> Rassurer la famille concernant la santé de leur bébé.</t>
  </si>
  <si>
    <t xml:space="preserve">Regard dirigé de la mère vers son bébé, sourire, interaction du bébé et réponse de ce dernier par des sourires. Père observe son enfant.
. Je joue et tu souris ! 
. Bébé kangourou ! Utilisation de l’écharpe de portage, mère qui apprécie le contact avec son bébé, investie dans les sorties avec son bébé. Echange de la position physiologique afin de procurer bien-être au bébé.
. Observation du bébé dans le jeu, réactions du bébé partagé avec les parents.
. Le père montre les positions du bébé conseillé par le kiné.
Parents attentionnés pour assurer le bien-être du bébé, et favoriser son développement harmonieux lié aux difficultés motrices.
Les parents se décrivent pas bien, car leur bébé ne va pas bien.
</t>
  </si>
  <si>
    <t xml:space="preserve"> Fatigue et stress de la mère suite à la reprise du travail. Père au domicile qui garde l’enfant.
 L’activité physique de la mère : A besoin de reprendre une activité physique (escalade, sport accompagné de monsieur)
 Le sommeil de la mère : mauvais sommeil lié aux inquiétudes concernant l’état de santé du bébé. Père inquiet également, se lève la nuit pour vérifier le positionnement de la tête du bébé.
</t>
  </si>
  <si>
    <t xml:space="preserve"> Les douleurs du bébé : les parents décrivent leur enfant comme « agacée », observe que certaines positions l’apaise.
 Fatigue : après les séances de kiné, les rendez-vous à la PMI…
 La quantité des biberons : alimentation se passe mieux.
 Développement de l’enfant : position sur le dos sur le tapis, père s’installe près du bébé, il apprécie l’évolution, bébé qui attrape l’objet, porte à la bouche. Elle vocalise et rit aux éclats (la position ventrale n’est pas recommandée).
 Jeux : Proposition d’un rituel chaque soir pour l’endormissement (comptines)
 Santé : partagé la possibilité d’un contact téléphonique de la puéricultrice auprès du kiné afin d’accompagner au mieux la famille, acceptation de la famille. 
</t>
  </si>
  <si>
    <t xml:space="preserve"> Voyage sans le bébé : pendant deux semaines et demi, le couple est rassuré, la grand-mère maternel assurera la garde. Les parents ont préféré que leur bébé soit gardé à leur domicile, contrairement à ce qui était prévu. Mère avance que le voyage n’est pas si long, qu’elle pourrait partir pendant 3 semaines et demi. Le père précise que deux semaines sont suffisantes lié à la séparation de son bébé. 
 Les sorties : Souhait de se balader en montagne, respect de l’altitude pour le bébé. Couple relève que les sorties auraient été plus importantes sans leur enfant.
 Les pleurs du bébé : Bébé qui a pleuré le premier jour de la reprise du travail de sa mère, père en difficulté car ne pouvait pas faire ce qu’il avait prévu.
 Le père, sa place, son accompagnement : Prise en charge du bébé au quotidien.
</t>
  </si>
  <si>
    <t xml:space="preserve">. Alimentation : Diversification alimentaire, souhait du parent d’avancer la diversification afin que ce soit les parents qui introduisent avant le voyage.
. Activités en dehors du couple : Reprise activité escalade en couple.
. Capacités à demander de l’aide : le couple sollicite à plusieurs reprises le médecin de Pmi souhait d’un avis vers un neuro pédiatre, le couple a contacté un neuro chirurgien.
. Mode de garde la première année : Ne souhaite pas faire garder l’enfant la première année car leur bébé a besoin d’exercice régulier au domicile pour favoriser son développement (conseillé par le kiné). Le couple a besoin de se retrouver, il imagine faire garder leur enfant un jour par semaine ou une fois tous les 15 jours.
. Les soins quotidiens du bébé
</t>
  </si>
  <si>
    <t>(8/12/17 consultation PMI : Bébé très inconfortable, soutien des parents pour assurer l’orientation vers un professionnel concernant les difficultés motrices de la tête, déconseillé les longs trajets en voiture prévus pour les fêtes de fin d’années ; contact téléphonique le 19/12/17 suite au rendez-vous auprès d’un nouvel ostéopathe, séance de kiné début janvier. Contact téléphonique le 8/01/18, parents ont réduit les trajets pendant les vacances, sont à l’écoute, séjour difficile car le bébé était malade. Contact téléphonique le 19/01/18 vers le médecin de la PMI ; Consultation supplémentaire le 23/01/18 avec le médecin de la PMI lié à l’inquiétude des parents concernant l’état de santé.</t>
  </si>
  <si>
    <t xml:space="preserve"> Evaluation du développement du bébé, avec la problématique santé pour les parents
 Echange pour les prises en charge diverses
</t>
  </si>
  <si>
    <t xml:space="preserve">Bébé installé sur un tapis au sol, se déplace en roulant au sol, explore son environnement. Mère en interaction avec son enfant par des sourires et réciprocité de l’enfant. 
« Bébé s’amuse, maman et papa aussi ! ».
Parents sensibles à l’évolution de leur enfant dans le développement.
</t>
  </si>
  <si>
    <t xml:space="preserve"> Sommeil : difficile avec le rythme du travail de la mère (parfois de nuit), bébé pleure le matin, madame dit que cela ne facilite pas le repos.
 L’activité physique : ne pratique plus de sport, lié à la gestion travail/bébé, madame ne trouve pas le temps. Echange d’un mode de garde.
</t>
  </si>
  <si>
    <t xml:space="preserve"> Suivi médical : rendez-vous spécialisé avec un neuro-chirurgien : casque pour plagiocéphalie. Suivi kiné 2 fois par semaine.
 Le développement pathologique de l’enfant : Préoccupation des parents pour le développement de l’enfant, discours du spécialiste inquiète les parents. Parents verbalisent le fait de tout mettre en œuvre pour le bon développement de leur enfant, ils disent « nous sommes moins inquiets ». Les parents observent leur enfant dans l’acceptation du casque, bébé est tendu avec, et détendu avec des sourires quand le casque est enlevé.
 Etat cutanée de l’enfant : avis spécialiste prévu.
 Développement de l’enfant de 6 à 12 mois : perfectionnement des déplacements, manipulation des objets, parents observateurs de leur enfant.
 La peur de l’étranger : observé par les parents, se manifeste avec la famille qui habite loin, et réagit à ma présence au début de la visite.
 Le sommeil de l’enfant de 6 à 12 mois : dormait toute la nuit, avant l’utilisation du casque.
 Alimentation : évolution de l’équilibre alimentaire
</t>
  </si>
  <si>
    <t xml:space="preserve"> Sortir avec bébé : Echange du lieu accueil enfant-parent sur le secteur
 Le père, sa place, son accompagnement.
 Mode de garde : refuse un mode de garde, lié à la problématique santé pour leur enfant. Echange d’un accueil pour 2 jours si besoin par semaine afin de permettre à Monsieur de prendre du temps pour lui, et à Madame, qui manifeste un besoin de temps pour faire du sport. 
</t>
  </si>
  <si>
    <t xml:space="preserve">Echangé des rôles de chacun des parents au domicile. Père souhaiterait retrouver un emploi, et mère rester au domicile.
Echange avec les parents autour du désir de grossesse pour ce bébé, est-ce le bébé qu’ils avaient imaginé ? Pour les parents la réalité est difficile, n’ont pas de temps pour eux car beaucoup de rendez-vous médicaux pour l’enfant. Monsieur reste positif, pour madame disours négatif avec des inquiétudes persistantes, nouvelle adaptation pour l’enfant avec un casque qui engendre des difficultés pour le sommeil.
</t>
  </si>
  <si>
    <t xml:space="preserve"> Evaluer le développement du bébé afin d’accompagner et de soutenir les parents. Inquiétudes de ces derniers liés à la problématique santé</t>
  </si>
  <si>
    <t xml:space="preserve">Bébé au sol, détendu, roule sur lui-même, porte les objets à la bouche. Mère voit que son bébé a une préhension de plus en plus fine (pince).
Invitée Madame auprès de son bébé pour proposer un jeu. Mère non spontanée, propose au père de prendre sa place. Refus du père, qui laisse la place à Madame. « La belle au bois dormant » description et interprétation de ce que fait l’enfant. Quand je questionne comment va leur bébé ? L’enfant réagit avec des sourires vers ses parents et de la satisfaction. Repris avec le parent « tu veux dire que tu vas bien. » 
« Je papote, je bavarde avec toi. » Repris avec le couple « Tu aimes que ton papa et ta maman s’occupe de toi »
« Chants et comptines » proposé par madame avec les marionnettes.
« bébé s’amuse, papa et maman aussi. » jeu du caché coucou, n’apprécie pas pour madame.
Inquiétude du père lié au développement car le bébé n’a pas acquis  la station assise, mère attentive et répond que la position ventrale n’était pas souhaitable les premiers mois.
Mère observe l’évolution, apprécie les interactions avec son enfant, réciprocité, son visage est fermé mais s’anime quand elle s’adresse à son bébé, manifeste de l’inquiétude. Elle est négative dans ses propos.
Monsieur détendu, positif, il est souriant. Sensible avec son bébé, Réciprocité, Engagé dans les différents soins.
Père observe les manifestations de son enfant, interprète les signaux, quand il s’éloigne « bébé m’appelle »
</t>
  </si>
  <si>
    <t xml:space="preserve"> Activités physiques : Echange avec madame de comment elle a grandi. Dans son enfance pratiquait du sport 3 fois par semaine et des activités en famille. Madame manifeste le besoin de reprendre une activité sportive, elle dit qu’elle n’a pas le temps.</t>
  </si>
  <si>
    <t xml:space="preserve"> Le développement de l’enfant de 6 à 12 mois : Le père observe la manifestation d’attachement lors des séparations et des retrouvailles. Il invite madame à se remémorer des situations.
 Le suivi médical : consultations à la pmi et suivi spécialistes.
 Le choix des jouets : engagement des parents pour l’achat d’un tapis au sol plus grand afin de répondre aux besoins de leur enfant.
 Sommeil : compliqué avec le casque
</t>
  </si>
  <si>
    <t xml:space="preserve"> Sortir avec bébé : lieu accueil enfant parent apprécié par les parents et le bébé.
Week-end à l’étranger, père observateur de ce qu’apprécie son enfant, « elle s’adapte        facilement, elle est chouette » dit-il.
 Les besoins sociaux des familles : coordonnées données pour le service social spécialisé pour les soins spécifiques du bébé.
 Le père, sa place, son accompagnement : père investit, prévoit de reprendre une activité en octobre 2018.
</t>
  </si>
  <si>
    <t xml:space="preserve"> Le stress de devenir parent : deuil de la grossesse, du bébé imaginaire. Investissement des parents dans les soins à leur enfant. Avait idéalisé la prise en charge avec le casque, déception. 
 Changement d’humeur après l’accouchement
 Connaissance du développement de l’enfant : inquiétudes importantes de madame générées suite au rendez-vous avec spécialiste, avec des risques de séquelles éventuelles énoncées sur le plan psychomoteur. Accompagnement des professionnels puéricultrices, médecin de PMI, proposition d’un rendez-vous avec la psychomotricienne du service au domicile, accepté.
 Le mode de garde : monsieur anticipe car reprise du travail en octobre,  a besoin de temps pour lui, madame également. Couple accepte le contact avec la crèche. Invité les parents à faire une inscription crèche, contact assistante maternelle.                         Désir d’un mode de garde, qui aurait été mis en place si le bébé n’avait pas de problématique santé. Questionnement des parents de la prise en charge de leur enfant par des personnes extérieures.
 Mon projet de vie : sans les problèmes de santé, couple serait parti à l’étranger.
</t>
  </si>
  <si>
    <t>Contact téléphonique des parents le 20/06/18 pour coordonnées travailleur social, informations complémentaires suite à un éventuel accueil à la crèche, proposition de visite à domicile avec la psychomotricienne le 18/07/18. Pas de VAD puéricultrice souhaité avant.</t>
  </si>
  <si>
    <t>Madame se projette dans la grossesse et accepte (grossesse non prévue), s’installe en couple et vit dans un nouveau logement.</t>
  </si>
  <si>
    <t>Echanges autour des douleurs avec les contractions utérines. La consommation de tabac (arrêt pendant la grossesse). Les consommations addictives du père</t>
  </si>
  <si>
    <t>L’alimentation du bébé, désir de l’allaiter. Le suivi médical du bébé régulier.</t>
  </si>
  <si>
    <t xml:space="preserve">Prévention bébé secoué, la gestion des pleurs au retour à domicile.
Entourage de la famille pour soutenir le couple.
</t>
  </si>
  <si>
    <t xml:space="preserve">Inclusion PANJO
Diminuer ses angoisses qu’elle ne s’explique pas et qu’elle ne comprend pas
</t>
  </si>
  <si>
    <t>Elle aime sentir son bébé bouger, pas de douleurs ressenties</t>
  </si>
  <si>
    <t>La fatigue, les contractions, le changement d’humeur</t>
  </si>
  <si>
    <t>Stade de développement du bébé a 26 SA, position dans l’utérus</t>
  </si>
  <si>
    <t>Le fait de devenir mère, la place du père</t>
  </si>
  <si>
    <t xml:space="preserve">Préparation à l’accouchement
Le stress de devenir parent
Le suivi médicale
</t>
  </si>
  <si>
    <t xml:space="preserve">. Rassurer la maman concernant les soins à son bébé (bain)
. Evaluer la prise de poids (allaitement maternel)
</t>
  </si>
  <si>
    <t xml:space="preserve">. Mère observe son bébé : regard bienveillant, toucher tendre, lui caresse la main, la joue. Contact chaleureux plus présent, le garde dans les bras après la tétée.
Attentive aux réactions du bébé quand il y a un échange verbal, elle est émerveillée et dit « il écoute ». La mère reprend le père qui a des gestes plus brusques, des gestes de sur- stimulation.
. Enroulement du bébé partagé lors du change pour l’aide à l’habillage et déshabillage, et pour le confort du nourrisson.
. Mon réconfort c’est mon parent : observation de ce qui est agréable pour le bébé, encouragement de la mère
</t>
  </si>
  <si>
    <t xml:space="preserve">. Emotions de la mère, et angoisse très présente pour le bain, peur de tenir bébé dans le bain. Le père est disponible et prend le relais.
. Reprise du tabac de la mère : Coordonnées tabacologue données
</t>
  </si>
  <si>
    <t xml:space="preserve">. Risques du tabagisme passif pour l’enfant. Prévention tabac abordée.
. Peau sèche du bébé
</t>
  </si>
  <si>
    <t xml:space="preserve">. La place du père (soutenante)
. Prévention de la mort subite du nourrisson. Couette enlevée dans le lit par les parents.
. Soutien familial : grands-parents 
</t>
  </si>
  <si>
    <t xml:space="preserve">. L’alimentation du bébé (allaitement maternel)
. Les comportements de santé (consommation de tabac, drogue)
. Le stress de devenir parents (soins au bébé, le bain inquiétude de Me)
. Les ressources médicales et sociales disponibles (suivi pédiatre)
. Le mode de garde de l’enfant la première année
. Découverte des signaux de l’enfant, gestion des rythmes, développement de l’enfant.
</t>
  </si>
  <si>
    <t xml:space="preserve">. Allaitement maternel, prise de poids du bébé
. Massage bébé
</t>
  </si>
  <si>
    <t xml:space="preserve">Observation le bébé dans les bras de sa mère. Pleurs du bébé, fatigué.
Mon réconfort c’est mon parent : comment calmer bébé quand il pleur ? « Il pleure car il a faim. » 
Me a observé que son bébé commence à attraper l’objet.
Regard de la mère vers son enfant, bébé sourit, peu de réciprocité.
</t>
  </si>
  <si>
    <t xml:space="preserve">. Mère a été malade, syndrome grippal.
. Consommation de tabac
. Consommation d’alcool occasionnel, festif
</t>
  </si>
  <si>
    <t xml:space="preserve">. Le développement de l’enfant : comment jouer avec son bébé ? Pas de hochet adapté à l’âge.
. Le choix des jouets 
. Les pleurs
. L’alimentation : arrêt de l’allaitement maternel car inquiétudes de la mère quand elle consommait de l’alcool.
</t>
  </si>
  <si>
    <t xml:space="preserve">. Le réseau du soutien social : soutien de la famille
. les écrans : 
</t>
  </si>
  <si>
    <t xml:space="preserve">. L’alimentation du bébé
. Le stress de devenir parent : bain donné au bébé toujours en présence du père à la maison, mère réalise le bain seule.
. Les comportements de santé
. La connaissance des étapes du développement de l’enfant : 
</t>
  </si>
  <si>
    <t xml:space="preserve">VAD antérieure : 6/03 ; 17/03 ; 28/03 ; 03/04 massage du bébé au domicile.
Le massage du bébé a été réalisé de nouveau au domicile.
Difficultés dans l’utilisation des outils, lors des VAD, fréquemment, il y a de la famille, des amis, les VAD doivent être rapides, car Me est peu disponible (apprentissage de la conduite).
Observation du bébé en hypervigilance, poings serrés.
Présence du père dans le discours, conflit de couple.
</t>
  </si>
  <si>
    <t xml:space="preserve">. Adaptation de l’alimentation
. Echange du mode de garde (abordé VAD antérieure)
. Les soins donnés au bébé : bain
. Les étapes du développement de l’enfant
</t>
  </si>
  <si>
    <t xml:space="preserve">Je sais qui tu es ! Bon appétit, échange de l’appétit du bébé. Parents observent que le bébé a des douleurs abdominales, 2 laits différents utilisés, compliqué pour les parents.
Mon réconfort c’est mon parent : détecter les signaux émis par le bébé, quelles réponses à adopter ? Père pense que son fils va s’habituer dans les bras, il donne le biberon dans le transat. Mr interprète les pleurs de son enfant par des caprices (Père geste mécanique).
Père en arrêt de travail présent au domicile.
Me apprécie porter son bébé, contenant dans les bras, à l’écoute. Bébé cherche l’interaction de son parent, mère donne une réponse aux besoins du bébé lors de la VAD, en proposant un jouet, et repart.
</t>
  </si>
  <si>
    <t xml:space="preserve">. Les douleurs du bébé : coliques
. Le suivi médical et la vaccination : suivi pédiatre
. Le sommeil : bébé s’endort difficilement seul. Bébé s’arrête t’il de pleurer pour s’endormir ?  Mr accepte facilement de le laisser pleurer, Me ne peut pas, et va le chercher.
</t>
  </si>
  <si>
    <t xml:space="preserve">. Les pleurs du bébé : réactions et ressentis des parents face aux pleurs du bébé.
. Les écrans : enfant qui apprécie regarder la télévision, effet sur le développement de l’enfant partagé. 
.Relation du couple : mère en retrait, désaccord dans le couple
</t>
  </si>
  <si>
    <t xml:space="preserve">. Le stress de devenir parents : bain donné par la mère seule. Dit « être moins stressée », et « ne savait pas s’occuper d’un bébé ».
. Projet de vie : Désir de reprendre une activité professionnelle
. Mode de garde : Non échangé dans le couple depuis la dernière VAD, accompagnement vers une AM, ou crèche avec coordonnées données. Désir de la mère important.
. Découverte des signaux du bébé : « se frotte les yeux quand il est fatigué », « a besoin des bras ».
. Alimentation : Questions autour de la diversification alimentaire 
. Aménagement du logement : Utilisation de spray pour les odeurs, risques pour la famille échangés
. Connaissance du développement de l’enfant : Questions, accompagnement des parents dans l’utilisation du tapis au sol, nécessaire pour le bébé, parc utilisé.
</t>
  </si>
  <si>
    <t xml:space="preserve">VAD le 29/05/17 :
Bébé non tenu dans les bras pour la prise du biberon.
Echange du développement de l’enfant : « pourrait s’asseoir à 6 mois ? », observation de l’enfant dans son tonus, invitation du parent. 
Observation du parent à son enfant quand bébé est dans les bras, est t’il bien installé ?
Conseillé le tapis au sol pour les besoins du nourrisson.
Interaction avec le bébé observé, comment lui parler, comment il réagit, et qu’elle réponse donne t’il ? Réciprocité observé.
Réticence d’un mode de garde pour l’enfant, choix du couple : la famille, dans deux maisons différentes.
Mère n’a pas remis en place le massage bébé.
Bébé est en hypervigilance, poings serrés, mouvements désordonnés. 
</t>
  </si>
  <si>
    <t xml:space="preserve">. Les étapes de développement de l’enfant : utilisation du tapis au sol
. Alimentation : Découverte de la diversification alimentaire
. Le mode de garde
</t>
  </si>
  <si>
    <t xml:space="preserve">Bébé dans les bras de sa mère, tourné vers le monde. Madame trouve que son bébé est détendu, en effet, sourires, rires vocalises sont observés.
Mère embrasse son fils, le regarde, il lui sourit. Une caresse s’il te plaît
Madame dit se sentir bien avec son bébé, mais il bouge tous le temps. Quand je serai grand.
</t>
  </si>
  <si>
    <t>. La santé mentale : fatigabilité de Madame, quand Monsieur était en arrêt de travail, cela était pesant pour elle. Ce jour, tension avec le frère de Madame qui est logé à leur domicile.</t>
  </si>
  <si>
    <t xml:space="preserve">. Développement de l’enfant 3-6 mois : Me observe qu’il découvre son corps, il se touche les oreilles, il porte l’objet à la bouche, attrape ses pieds.
. Alimentation : Echange de la diversification alimentaire, désir de la mère
. Les jouets : Mère observe que son fils attrape les jouets, qu’il joue, il est plus calme, ne parle plus de caprices.
. Suivi médical : visite prévue avec le pédiatre
</t>
  </si>
  <si>
    <t xml:space="preserve">. Réseau du soutien social : Couple préfère que la famille garde leur enfant
. Sortir avec bébé
. Place du père
</t>
  </si>
  <si>
    <t xml:space="preserve">Contact téléphonique le 3/08, Madame annule la VAD de ce jour. Echange de la diversification alimentaire, Mère passe le permis de conduire début août. Quantités de biberons augmentés 5 à 6/ Jour, conseils.
Contact téléphonique le 4/08 : Alimentation se passe mieux avec 4 prises alimentaires (céréales le soir).
Contact téléphonique le 28/08 VAD annulée du 1/09
Appel téléphonique avec Mr le 11/09, proposition d’une VAD le 15/09 : Echec.
Le 18/09 : Echange par SMS : Me a repris une activité professionnelle
Le 25/09 : Courrier de mise à disposition envoyé
Contact téléphonique le 5/01/18 avec Monsieur : « Bébé va bien, Madame travaille, assistante maternelle la journée ». Invitation pour que Madame me recontacte, sans nouvelle.
</t>
  </si>
  <si>
    <t>Re discussion dispositif PANJO, prise de contact et première présentation, répondre aux premières questions de la maman</t>
  </si>
  <si>
    <t>Discussion autour du sexe de l’enfant, n’a pas encore à ce stade effectué l’échographie morphologique donc ne le connais pas, peut parler de ce qu’elle imagine et de ce que le papa imagine
La grossesse est bien investie et l’imaginaire de l’enfant par cette future maman est bien présent.</t>
  </si>
  <si>
    <t>Consommation de tabac, tabagisme passif et risque pour le fœtus et l’enfant à naitre (Mme ne fume pas)</t>
  </si>
  <si>
    <t>Préparation à l’accouchement (conseils pratiques, coordonnées des partenaires)
L’accueil du bébé : point sur les besoins matériels, conseils pour l’achat du matériel 
La place du père : discussion autour de la place du papa qui sera absent la semaine et les craintes de la mère d’avoir une relation fusionnel avec son bébé 
Le reseau social : identification des reseaux familiaux et amicaux pour soutenir cette maman 
Mode de garde : mme a trouvé une assistante maternelle</t>
  </si>
  <si>
    <t>Répondre aux questions de la maman concernant  les préparatifs de la naissance. Discussions  autour de ses appréhensions. Discussion sur le sujet de l’enfant imaginaire.</t>
  </si>
  <si>
    <t>Mme sait à présent qu’elle attend une fille, discussion sur le choix du prénom du caractère qu’aura sa fille. L’enfant est bien présent  dans l’imaginaire de la maman, elle s'est préparée à l’accueillir. Elle décrit un bébé très attendu par son entourage</t>
  </si>
  <si>
    <t xml:space="preserve">Accouchement  et préparation à la naissance, 
Mme sera accompagnée  de sa mère, Mr ne se sent pas d’être en salle d’accouchement. </t>
  </si>
  <si>
    <t>Discussion  sur le choix de l’alimentation, Mme a fait le choix d’une alimentation artificielle. Quelques notions données  sur le développement psychomoteur  de l’enfant, discussion sur les signaux de l’enfant : pleurs, sommeil, éveil. Choix du suivi médical de l’enfant : Mme n’a pas choisi quel suivi elle prendra, explication sur les différents modes de suivi possible, et sur les modalités  d’un suivi médical aux différents âges de l’enfant.  
Vu avec la maman  la préparation de la valise et choix des vêtements  pour la naissance</t>
  </si>
  <si>
    <t>Organisation des sorties avec le bébé.  Mme souhaite être rassurée  sur les déplacements  avec le bébé,  Mr habitant à une 50taine de km,  Mme s'inquiète  de ces déplacements  fréquents  et de l’adaptation du bébé aux changements d’environnement.
Discussion sur l’adaptation de l’habillement du bébé en fonction des changements de température,  maman très inquiète sur cette température a peur de ne pas réussir à adapter les vêtements  à la tc extérieure : rassurance++ sur ses aptitudes à répondre  aux besoins de sa fille
Question de la place du papa rediscutée Mme a peur de ne pas savoir laisser sa place au papa qui ne sera pas présent quotidiennement  du fait de ses obligations professionnelles.  Mme indique aimer tout gérer avoir besoin d’objectifs quotidiens, discussion sur la nécessité de se laisser aller, de laisser la place au père,  de faire confiance aux personnes  de son entourage.</t>
  </si>
  <si>
    <t>Signaux de l’enfant,  changement  d’humeurs  apres l’accouchement,  étapes du développement de l’enfant, gestion des rythmes de l’enfant, qualité  du logement.</t>
  </si>
  <si>
    <t>Faire connaissance avec Chloé,  répondre aux questions et inquiétudes  de la maman. Evaluer les besoins d’accompagnement  de la maman.</t>
  </si>
  <si>
    <t>Proposition fiche activité 5 : Chloé dort, il est donc difficile  de proposer à la maman d’observer  les mimiques labiales et faciales de Chloé lorsqu'elle lui parle, nous en discutons donc ensemble, Mme n’a pas observé  ces mimiques, j’incite donc Mme à le faire  et lui propose d’en rediscuter à notre prochaine  visite.
Pour répondre à  une demande  de la maman sur le portage dans un porte bébé, je lui propose à l’aide de la fiche activité 9 de parler des bénéfices d'un portage proximal. Mme identifie bien tous les avantages à  ce type de portage. Mme semble très intéressée  par le portage avec un porte bébé ventral, nous convenons donc qu’elle me parle de son expérience  d’utilisation à la prochaine visite.
De manière globale, le lien entre Chloé et sa maman semble bon Mme est très attentive aux besoins de sa  fille.</t>
  </si>
  <si>
    <t>Nous abordons ensemble les circonstances  de l’accouchement qui s’est bien passée et abordons une discussion sur la fatigue maternelle, conseil repos lors des phases de sommeil  de Chloé.  Discussion sur la nécessite de laisser de côté ou se faire aider pour les taches ménagères, ce que Mme a du mal à faire.</t>
  </si>
  <si>
    <t xml:space="preserve">Le suivi pondéral a était effectué par une sagefemme libérale et son évolution pondérale est bonne.
Mme a choisi que le suivi médical soit effectué par un pédiatre  libéral.  
Nous discutons des problèmes de régurgitations présentées par Chloé,  je lui donne les conseils habituels (position, rythme et quantité des biberons, proclive…) et lui suggère d’en reparler avec la pédiatre.
Quelques angoisses du soir : échange sur cette étape du développement de l’enfant et des rythmes veille /sommeil quelques conseils pour identifier la différence  entre les réflexes archaïques du bébé et les signes d’inconfort.
</t>
  </si>
  <si>
    <t xml:space="preserve">Le vécu de l’accouchement est bon,  Mme a était  accompagnée  par une voisine en salle de naissance Mr n’ayant pas souhaité  être présent  pour l’accouchement et la mère de Mme n’étant pas autorisée  à y participer du fait d’un contact récent avec des cas de varicelle dans son entourage professionnel.  Mr a était présent en salle de soin tout de suite après la naissance.  
A présent Mr ne participe pas aux soins (change, bain), il donne le biberon Mme indiquant que Chloé boit son biberon moins efficacement avec Mr. Mme dit également  qu'elle ne peut laisser Chloé seule avec son papa, car il ne gère pas les soins, discussion avec Mme de l’implication paternelle et de la place qu’elle laisse à ce papa. Mme ne semble pas très gênée  par cette faible implication.  Mme avait déjà mentionné lors de nos précédentes rencontres son besoin de « tout gérer » nous reparlons donc de la manière avec laquelle elle pourrait laisser plus de place au papa
Discussion sur les pleurs de bébé,  elle me dit accepter les pleurs de sa fille mais que papa a plus de mal, discussion sur les causes  des pleurs d’un bébé ,je lui propose  de transmettre  au papa les conseils de prise en charge  du bébé lors de ces phases, rassurance sur la normalité des pleurs et prévention syndrome bébé secoue. </t>
  </si>
  <si>
    <t>Sujets de la prochaine visite établie ensemble : développement  psychomoteur  et jeux. Maman très désireuse de conseils pratiques.</t>
  </si>
  <si>
    <t>Abordé les thématiques du développement psychomoteur et des jeux du bébé</t>
  </si>
  <si>
    <t xml:space="preserve">Comme convenu lors de notre précédente visite, nous avons repris ensemble la fiche activité 5 , je lui avais demandé d’observer les réactions de C. lorsqu’elle lui parle, Mme arrive à bien identifier les différentes mimiques que C. peut lui faire, elle répond également et commence à sourire et à faire des vocalises ;
Lors de cette visite C. pleure beaucoup, Mme essaye de la calmer par des rituels qu’elle utilise habituellement musique, bercement sur le transat.
Quand bien même C. continue à pleurer, Mme la laisse pleurer sans intervenir et ce n’est que lorsque je lui suggère qu’elle a peut-être faim qu’elle se rend compte de l’heure qu’il est et que ça correspond au biberon de C. Elle refuse de la prendre dans les bras car elle considère que C.s’endort mieux si on n’intervient pas. 
Mme semble tout à fait capable de répondre aux besoins de sa fille, elle y est attentive, elle a un portage contenant mais lors de cette visite, elle se montre assez rigide sur la prise en charge de sa fille et ne souhaite pas que sa fille soit « habituée aux bras ». J’ai donc proposé à cette maman une discussion dans ce sens pour qu’elle reste plus attentive aux pleurs de son enfant.
</t>
  </si>
  <si>
    <t>Alimentation : un changement de lait est en cours, bonne adaptation à ce nouveau lait avec amélioration des régurgitations qui étaient observées lors de notre dernière rencontre.
Jeux : j’ai proposé à la maman d’en discuter sur les jeux à proposer aux différents âges de C., nous n’avons pas pu parler de son développement psychomoteur car Mme était peu disponible du fait des pleurs très importants de C. lors de cette visite. 
Info sur l’évolution de la vision de bébé.
Discussion sur les pleurs par le biais des états de conscience, sensibilisation à la notion de prise en charge des pleurs du bébé et de la nécessité d’y répondre. Différences entre les pleurs… 
Suivi médicale en cours a vu le pédiatre la veille.</t>
  </si>
  <si>
    <t xml:space="preserve">Discussion sur l’organisation à la reprise du travail, reprise de travail fin octobre, a déjà une assistante maternelle info sur la période d’adaptation.
Discussion sur la place de son entourage familial car trouve la grand-mère du bébé trop envahissante, relation conflictuelle avec sa mère de ce fait. Je lui propose d’en reparler lors de notre prochaine rencontre.
Investissement du père toujours assez réservé, mais Mme ne semble pas dérangée par cette situation.  </t>
  </si>
  <si>
    <t xml:space="preserve">Point sur les besoins  qui étaient identifiés avant la naissance et sur ses besoins actuels : 
-alimentation du bébé (diversification alimentaire) ; développement psychomoteur ; relation intrafamiliale </t>
  </si>
  <si>
    <t xml:space="preserve">Maman peu disponible du fait de l’agitation de C.  au cours de cette visite. </t>
  </si>
  <si>
    <t xml:space="preserve">In utéro, Mme parle à son BB, caresse son ventre, Bb investi, se projette mais se sent mal et seule
Fiches attachement 2, 3 et 5
</t>
  </si>
  <si>
    <t>Prévention CU, physiologie de la grossesse, consultations urgentes, alimentation, sommeil</t>
  </si>
  <si>
    <t xml:space="preserve">A partir de l’écho morpho : son poids, sa taille approximative, le sexe.
Utilisation de la parole et du chant pour entrer en relation avec son bébé
</t>
  </si>
  <si>
    <t>Le stress de devenir parent, l’investissement du papa, la résolution de conflit dans le couple ou la famille, les ressources financières</t>
  </si>
  <si>
    <t xml:space="preserve">Future maman qui a beaucoup pleurée lors de la rencontre. Elle dit se sentir seule et avoir besoin de soutien : séparation du couple en cours, beaucoup de questions quant à la grossesse, aux droits et devoirs de chacun des parents et à l’arrivée de ce bébé.
Conseil d’entamer un suivi par un psychologue de l’hôpital en complément du suivi entamé avec la PMI car futur maman fragile
</t>
  </si>
  <si>
    <t xml:space="preserve">VAD en binôme avec la SF et la puer de PMI. Dernière VAD de la SF avant l’accouchement Objectif : Discussion autour de l’allaitement et point sur l’organisation pour l’accouchement, la naissance et le retour à domicile. </t>
  </si>
  <si>
    <t>Bonne relation avec sa fille in utéro. Madame est sereine car les soucis se sont apaisés et semblent réglés avec le père du bébé. (Fiche attachement 3)</t>
  </si>
  <si>
    <t xml:space="preserve">Discussion avec la SF de contraception, Poids, CU, leucorrhées, métrorragies etc…. </t>
  </si>
  <si>
    <t>Allaitement, sommeil</t>
  </si>
  <si>
    <t xml:space="preserve">Au total, 4 vad anténatales de la SF de PMI dont 2 en binômes avec la puer.
Mme est apaisée, souriante. Elle dit se sentir mieux mais reste fragile.
Prochaine prise de contact prévu après l’accouchement au retour à domicile mais mise à disposition en cas de besoin.
</t>
  </si>
  <si>
    <t>Première prise de contact, re-discussion sur les modalités de la  recherche PANJO, définition des besoins de la mère</t>
  </si>
  <si>
    <t xml:space="preserve">Discussion avec la maman sur cette future naissance, le couple connait le sexe du bébé, il s’agit d’une petite fille, ils ont choisi le prénom discussion sur le choix du prénom de l’enfant. (Fiche activité 3). 
La maman est assez timide lors de ce premier entretien, elle a du mal à me parler de ses choix en ce sens mais il semble que tout soit prêt  sur le plan matériel, physique et psychologiquement pour accueillir cet enfant. </t>
  </si>
  <si>
    <t xml:space="preserve">Alimentation et repos au cours de la grossesse, son état physique et psychologique actuel : pas de plaintes décrites, Mme semble épanouie dans cette grossesse </t>
  </si>
  <si>
    <t xml:space="preserve">Discussion du choix d’alimentation : Mme souhaite allaiter, je lui propose que nous parlions plus en détail de l’allaitement lors de notre prochaine rencontre et ceci après avoir effectué les cours de préparation à l’accouchement avec sa sagefemme libérale. 
Suivi médical de l’enfant : nous discutons du choix du suivi, je lui présente les différentes possibilités ainsi que les modalités de suivi en post natal immédiat : Prado, suivi PMI, permanences puéricultrices. </t>
  </si>
  <si>
    <t xml:space="preserve">Papa a déjà un enfant qu’il accueille un weekend sur 2, pour elle, c’est nouveau, elle se pose des questions, elle décrit avoir sollicité l’entrée dans cette étude pour pouvoir bénéficier d’un étayage des puéricultrices de PMI, elle est isolée familialement sa famille vivant sur Paris ou en Afrique. Elle décrit un entourage amical présent. 
Le papa est impliqué dans les préparatifs de la naissance selon la maman. 
Ils se sont installés dans un logement plus grand, discussion sur l’aménagement de l’espace pour l’arrivée de ce bébé. 
Sur le plan social : Mme est en recherche d’emploi, elle bénéficie de droits ASSEDIC jusqu’en décembre, elle envisage donc une reprise de travail en janvier 2018.discussion sur les modes de garde et démarches à effectuer, Mme a pris rdv avec le pôle enfance pour inscription sur les crèches. 
Mr travaille.
Le premier cours de préparation à l’accouchement a était effectué. </t>
  </si>
  <si>
    <t xml:space="preserve">Stress de devenir parent, gestion des démarches administratives, connaissances des étapes du développement de l’enfant, découverte des signaux, soins quotidiens. </t>
  </si>
  <si>
    <t xml:space="preserve">Proposition d’aborder les notions d’allaitement maternel lors de notre prochaine visite. 
Maman à rassurer sur mon intervention, confiance à créer++ </t>
  </si>
  <si>
    <t xml:space="preserve">Discussion sur l’allaitement maternel, point sur les dernières questions à aborder avant la naissance. </t>
  </si>
  <si>
    <t>Discussion sur ses ressentis de la grossesse, ce qui se passe pour son bébé quand il est dans son ventre et parallèle avec ce qui se passera pour lui à la naissance (bruits, luminosité, besoin de cocooning)
Mme semble toujours très investie dans cette grossesse, elle est à présent impatiente de rencontrer sa fille, elle en parle de façon positive. Elle semble prête à accueillir ce bébé</t>
  </si>
  <si>
    <t>Ré abordé la question du sommeil et du repos nécessaire pour faire face à l’accouchement et à l’arrivée du bébé par la suite.
Actuellement bébé est en siège, discussion sur les techniques existantes pour favoriser son retournement (acupuncture, sophro, osteo…) proposition mise en contact avec la sage-femme PMI pour qu’elle lui donne les coordonnées de personnes qui pourraient l’aider.</t>
  </si>
  <si>
    <t xml:space="preserve">Discussion sur le besoin de contenance et de cocooning du bébé, explications sur les différentes demandes et les rythmes du bébé à la naissance 
Discussion sur les notions d’allaitement, ré explications infos concernant la physiologie et anatomie de l’allaitement maternel, Mme souhaiterai allaiter pendant 6 mois, explication des pièges à éviter qui pourrait entraver la mise en place de l’allaitement : introduction précoce de biberons, non-respect des rythmes du bébé ; discussion sur les difficultés possibles au cours d’un allaitement et des solutions qui existent pour y remédier très précocement. </t>
  </si>
  <si>
    <t xml:space="preserve">Discussion sur le mode de garde, Mme a eu son rdv avec le pôle enfance, elle a inscrit le bébé sur une demande d’accueil à la crèche familiale à compter de janvier. 
Info et coordonnées données des différents sites de Pmi présent autour de chez elle 
Discussion sur le matériel de puériculture, Mme me montre les achats et me demande mon avis sur l’installation dans son domicile. Tout est très adapté. </t>
  </si>
  <si>
    <t xml:space="preserve">Présentation de la puéricultrice </t>
  </si>
  <si>
    <t xml:space="preserve">La grossesse est investie, Mme se projette avec son bébé, Mr est présent au domicile mais pas forcément disponible du fait de sa profession qu’il exerce au domicile (télétravail)
Mme aime sentir son bébé bouger, sa position dans l’utérus, elle pose des questions adaptées.
Le couple nous fait visiter la chambre et la salle de bain et nous demande si cela nous parait adapté, nous demande des conseils pour le bain
Questions autour des pleurs, prévention bébé secoué
</t>
  </si>
  <si>
    <t xml:space="preserve">Les contractions utérines, les raisons pour lesquelles elle peut aller consulter aux urgences 
L’alimentation
</t>
  </si>
  <si>
    <t>Les mouvements actifs, sa position dans l’utérus,</t>
  </si>
  <si>
    <t xml:space="preserve">La place du père, son rôle et son investissement puisqu’il est prévu que Mr garde le bébé au domicile lors de la reprise d’activité de Mme
Nous insistons sur le fait que garder un nourrisson est un travail à temps plein et qu’il parait difficile de l’associer au télétravail de Mr
Place du fils de Mr (9 ans) qui est en garde alternée au domicile.
</t>
  </si>
  <si>
    <t xml:space="preserve">Lien mère/enfant, accompagnement dans le cadre de la grossesse afin de gérer les angoisses de Mme 
Mme me décrit une relation très complexe avec sa mère, ne veut plus être en relation avec elle et ne veut pas en parler
</t>
  </si>
  <si>
    <t xml:space="preserve">Lien mère /enfant : bébé est investi, le prénom est choisi, Mme aime la sentir bouger
Mme se projette dans le quotidien avec bébé
L’alimentation est prévu, elle désir allaiter son bébé et souhaite être accompagné 
</t>
  </si>
  <si>
    <t>Alimentation, repos, contraction et sommeil.</t>
  </si>
  <si>
    <t>Développement intra utérin, position du bébé dans l’utérus, les bruits du cœur</t>
  </si>
  <si>
    <t xml:space="preserve">La place du père présent au domicile mais en fait peu présent au moment des entretiens puisqu’il fait du télétravail
Mr est sensé garer bébé au domicile si Mme reprend le travail a minima la première année 
Famille de Mme sur Paris et parent de Mr très pris par leur travail(restaurateurs)
</t>
  </si>
  <si>
    <t xml:space="preserve">Lien mère/enfant, ATCD de fausse couche tardive au terme de 22 SA (décembre 2016 avec découverte de la grossesse a 18 SA)
Investissement de la grossesse et du bébé
Mlle est très jeune et pour autant un comportement très mature  
</t>
  </si>
  <si>
    <t xml:space="preserve">La grossesse est investie, Mlle aime sentir les mouvements de son bébé, elle observe bien le repos demandé du fait d’une MAP, les questions  sont adaptées 
Elle se projette dans l’avenir avec son enfant , 
Le couple habite chez les parents de Mr qui organise la maison pour la venue du bébé (création d’une autre chambre), Mr prépare la chambre 
Ne parle jamais de sa précédente grossesse mais a su dire lors des visites précédentes qu’elle avait eu du mal à investir sa grossesse  jusqu’à 30 SA
</t>
  </si>
  <si>
    <t xml:space="preserve">Consommation de tabac avec une consultation tabaco sur la maternité et des patchs (mais en fait ne les supportent  pas, elle arrive à diminuer sa consommation) j’insiste sur le fait de fumer en dehors de la maison, lavage des mains et la limitation de la consommation et je parle également de la mort subite du nouveau-né 
, l’alimentation, les contractions utérines, son bien être 
(Repos strict du fait d’une MAP)
</t>
  </si>
  <si>
    <t xml:space="preserve">Les mouvements actifs, sa position dans l’utérus 
Allaitement maternel ou pas, Mlle semble plutôt désirer un allaitement artificiel
</t>
  </si>
  <si>
    <t xml:space="preserve">Prévention bébé secoué
Conjoint et beaux-parents très soutenant pendant la grossesse, Mlle n’a pas voulu aborder sa relation avec sa mère (atcd de foyer lors de la précédente grossesse), même si elle a su me dire être très chagriné par le départ de cette dernière sur Paris avec ses petits frères 
</t>
  </si>
  <si>
    <t xml:space="preserve">Présentation de la puéricultrice PMI.
Monitoring pour suivi.
</t>
  </si>
  <si>
    <t xml:space="preserve">Grossesse investie, la chambre du bébé à naître et le matériel de puériculture sont prêts.
Sexe de l’enfant connu, et prénom choisi. Le bébé est appelé par son prénom. Suggestion de choisir une chanson ou musique pendant la grossesse pour apaiser bébé à la naissance, afin de rappeler la période in-utéro très rassurante pour le bébé.
</t>
  </si>
  <si>
    <t xml:space="preserve">Les contractions douloureuses ou pas, quand aller à la maternité (30mn de trajet).
Consommation de tabac pour la mère et l’entourage, au cours de la grossesse et après la naissance. Conseils pour reprendre une activité physique pendant la grossesse (car menace d’accouchement prématuré). Fatigue de la femme enceinte.
</t>
  </si>
  <si>
    <t xml:space="preserve">Les douleurs du bébé, les pleurs, besoin du bébé d’être rassuré dans les bras, contenu.
Les mouvements actifs du bébé, son positionnement dans l’utérus (mère qui caresse son ventre), préparation à l’alimentation du nouveau-né, désir d’allaitement maternel.
Le suivi médical : consultations médicales PMI. 
</t>
  </si>
  <si>
    <t xml:space="preserve">La sortie de la maternité (matériel et vêtements pour la sortie).
Les pleurs du bébé.
</t>
  </si>
  <si>
    <t xml:space="preserve">Couple juste majeur, habitant chez les parents de Monsieur, Belle famille très soutenante.
Tout est mis en place pour le couple et l’accueil du bébé, travaux au domicile, pour donner de l’indépendance au couple.
</t>
  </si>
  <si>
    <t xml:space="preserve">Suivi de l’évolution du bébé suite à la sortie de la maternité (Relais de la sage-femme libérale avec 2VAD). Petite prise de poids (poids de naissance 2Kg950 ). Rassurer les parents concernant la prise de poids.
Soutien à l’allaitement maternel.
</t>
  </si>
  <si>
    <t xml:space="preserve">Les parents observent les compétences de leur fille sur le tapis à langer. Ils sont surpris lorsqu’elle redresse sa tête en position ventrale, et qu’elle est capable d’amener son bras bloqué sous son torse vers l’avant.
Dans les bras de la professionnelle, la mère parle à son bébé, celui-ci tourne directement le regard vers la figure maternelle. Emotion de la mère, qui dit « j’aime quand elle me regarde comme cela ».
</t>
  </si>
  <si>
    <t xml:space="preserve"> Problème médicale (urticaire de la mère), traitement non compatible avec l’allaitement maternel, arrêt, qui convient à madame.
 Douleurs liés à l’arrêt de l’allaitement, prévention lymphangite et conseils donnés.
 Le sommeil de la mère et de l’enfant, mère qui se repose en même temps que son bébé.
</t>
  </si>
  <si>
    <t xml:space="preserve"> Surveillance de la prise de poids du bébé qui est positive, cela rassure les parents
 Préparation des biberons : quantité à préparer, respect des moyens financiers et économies (Préparer en grande quantité, pour transvaser la quantité juste, et ainsi limiter les dépenses.) Questionnement sur le souhait de la mère de reprendre ou non l’allaitement maternel. 
 Le suivi médical et la vaccination. Examen pour le premier mois prévu à la PMI, souhait de poursuivre avec le médecin traitant.
 Echange de l’habillage et déshabillage du nourrisson, le couvrir suffisamment afin d’éviter les pertes de chaleur, manutention lors des changes.
</t>
  </si>
  <si>
    <t xml:space="preserve"> Les pleurs du bébé : les pleurs sont rares, les parents observent que leur bébé se calme dans leurs bras, et apprécient ces moments.
 Le père sa place son accompagnement : Monsieur travaille et se rend disponible lors de la première VAD. Il est vigilant à son bébé, à sa compagne. 
 Soutien de la belle famille de monsieur, le couple habite chez eux, espace dédié au couple.
 Relation avec la mère de madame (Habite à 800Km) venue après la naissance. Contact téléphonique régulièrement.
 Couple en admiration devant leur bébé, utilisant des mots tendres « mon amour », des gestes doux. Le père et la mère sont à l’aise dans les soins, et sensibles à leur fille. La parole est aisée, ils l’embrassent spontanément avec émotions.
</t>
  </si>
  <si>
    <t xml:space="preserve"> VAD proposée le 18/01/18 : 
. Surveillance du poids du bébé. Echange autour de la contraception, fatigue de la mère, du baby blues. 
. Echange des moyens financiers, ouverture des droits à la CAF (non actés, documents manquants). Proposition de rencontrer l’assistante sociale de secteur, Madame approuve. Si elle le souhaite VAD en binôme (assistante sociale-puéricultrice).
 Contact téléphonique le 25/01/18 pour confirmer la proposition de la visite en binôme.
</t>
  </si>
  <si>
    <t xml:space="preserve">Présentation de l’assistante sociale (présence en début de l’entretien)
 Suivi de l’évolution du bébé (poids, alimentation)
</t>
  </si>
  <si>
    <t xml:space="preserve"> Je joue et tu souris ! Invitation des parents à proposer des interactions avec leur bébé (ex : tirer la langue, que se passe t’il ?) 
 Je sais qui tu es ! Comment le bébé se calme ? Dans les bras.
</t>
  </si>
  <si>
    <t xml:space="preserve"> Fatigabilité, sensibilité aux niveaux des humeurs. La rééducation du périnée.
 L’alimentation, crainte de la mère de manger en excès, échange autour de l’équilibre alimentaire (antécédent d’obésité). Rassurance de la maman qui a accouché récemment, échange de la possibilité de rencontrer une infirmière dans le service.
</t>
  </si>
  <si>
    <t xml:space="preserve"> L’alimentation du nouveau-né, le développement de l’enfant.</t>
  </si>
  <si>
    <t xml:space="preserve"> Les sorties avec bébé, recommandations, éviter les lieux publics, le bébé secoué (prévention au sein du département, ont-ils été informé à la maternité ? Echange autour des situations stressantes pouvant aboutir au syndrome du bébé secoué).
 Les besoins sociaux (échange avec l’assistante sociale, accompagnement vers la CAF pour l’ouverture de droits et des différentes structures)
</t>
  </si>
  <si>
    <t xml:space="preserve">Echange avec l’assistante sociale qui a répondu aux thématiques suivantes :
 Le projet de vie de madame, échange de la mission locale du secteur pouvant répondre à un besoin de formation.
 La gestion des démarches administratives
 Les ressources financières
Autres thématiques :
 La différence entre la culture d’origine et mon projet parental. Monsieur est accord avec les convictions de madame, religion musulmane. 
 La possibilité de rencontrer d’autres parents sur le secteur : Lieu d’Accueil Enfant Parent présent sur le secteur, atelier massage bébé proposé au mois de mars avec la puéricultrice.
 La connaissance des étapes du développement du bébé.
Les changements d’humeur après l’accouchement.
</t>
  </si>
  <si>
    <t xml:space="preserve">Consultation PMI prévue le 9 février 18, désir des parents d’une nouvelle VAD avant cette date.
Prévue le 5/02/18.
</t>
  </si>
  <si>
    <t xml:space="preserve">. Connaissance du développement des étapes du bébé : échange de l’évolution de leur fille, surveillance du poids, adaptation de l’alimentation
. Massage bébé
</t>
  </si>
  <si>
    <t xml:space="preserve">. Parents observe leur bébé. Madame décrit spontanément les gestes de son bébé, le ressenti de sa fille, et l’interaction : « elle fait des sourires, et répète des sons ».
Elle apprécie la proximité avec son enfant,  et lui parle avec des mots tendres.
Contacts physiques appréciés par madame, proposition d’une séance massage bébé en collectif ou en individuelle. Me préfère à son domicile (réalisée le 22/03/18)
</t>
  </si>
  <si>
    <t>Sommeil de la mère et de l’enfant, la fatigabilité.</t>
  </si>
  <si>
    <t xml:space="preserve">. Adaptation de l’alimentation du bébé, augmentation des quantités.
. Etat cutanée : peau sèche
. Le développement de l’enfant : échange des jeux pour bébé pour le stimuler ; échange des jouets (pas de hochet au domicile) 
. Le sommeil : bébé s’endort dans les bras. Désir des parents à dormir avec leur enfant dans le lit conjugal, vécu de leur enfance (dormait avec les parents jusqu’à 10 – 13 ans).
</t>
  </si>
  <si>
    <t xml:space="preserve">. Les pleurs de bébé : reconnaissance des pleurs du bébé, attitudes des parents pour répondre aux besoins : « elle se calme dans les bras ».
. Les voyages du bébé : conseils de sécurité abordés, quel matériel est utilisé ce jour ? Matériel non homologué, conseils donnés. Echange du confort du bébé, respecter le temps  d’utilisation du cosy.
. Les écrans : présence des écrans, discours de la mère que sa fille apprécie regarder la TV et cela l’endort. Proposition d’observation avec et sans écran, pendant le biberon, dans la journée, conséquences sur le comportement du bébé.
</t>
  </si>
  <si>
    <t xml:space="preserve"> VAD le 5/02/18 : Aide dans les démarches administratives (CAF) ; échange du temps pour le couple, soutien par les grands-parents ; échange de la mort subite du nourrisson. 
Contact téléphonique le 26/02, Me anulera la VAD du 27/02/18.
</t>
  </si>
  <si>
    <t xml:space="preserve">. Faire le point du comportement du bébé avec et sans écran
. Utilisation du matériel de puériculture pour les trajets : achat, ou prêt
. Développement du bébé : les douleurs dentaires
. Alimentation : échange de la diversification alimentaire
</t>
  </si>
  <si>
    <t xml:space="preserve">Mère apprécie le portage. Elle est sensible, et attentive aux réactions de son bébé. Elle observe que son bébé n’apprécie pas la position ventrale. Elle avance qu’elle ne sait pas attraper les objets. Me est surprise des compétences de sa fille (début de la préhension volontaire, suit l’objet à 180°) observé lors des 20mn attachement.
Mon réconfort c’est mon parent (bébé s’apaise dans les bras, attention positive de la mère)
Massage : réalisé par la maman 
Chants et comptines ; Je m’endors. 
Je sais que tu es là et je sais qui tu es : Sensibilité et réciprocité de Me, se rend disponible pour son bébé, arrête une activité pour donner une réponse et apaiser sa fille. Organisation de la journée échangée, mère préoccupée par le déménagement d’un appartement qu’elle doit gérer. 
</t>
  </si>
  <si>
    <t xml:space="preserve">. La consommation de tabac : non échangé du désir de l’arrêt du tabac. Risques pour le bébé, et conseils pour limiter le tabagisme passif. 
. L’activité physique après l’accouchement : choix de Me et mise en place (marche rapide)
. La fatigue : Me dit être en forme, est préoccupée par le déménagement.  Elle s’organise avec son bébé (gardé par les grands parents ou bébé à ses côtés).
</t>
  </si>
  <si>
    <t xml:space="preserve">. Les pleurs du bébé, les douleurs : soulagés par la prise de biberon de lait. La quantité des biberons est rapprochée parfois toutes les deux heures, régurgitations importantes. 
. Développement de l’enfant : Qu’est ce qui est proposé au bébé dans les jeux. Le sommeil du bébé : bébé s’endort dans les bras, difficilement seul dans son lit. Dort dans la chambre du couple
. Le choix des jouets : pas de hochets présents
. Massage bébé : reproposé par la maman, observe la détente de sa fille.
</t>
  </si>
  <si>
    <t xml:space="preserve">. Les écrans : mère parle spontanément de la différence de comportement avec et sans écrans. Observe que l’enfant est plus calme. 
. Relation du couple : sorties en couple, soutien des grands parents
. Les sorties avec bébé (mère seule ou avec le père)
. Les pleurs de bébé : façon de s’exprimer, difficile pour Me, rassurée que son bébé s’apaise dans les bras, quand elle chante.
</t>
  </si>
  <si>
    <t xml:space="preserve">. Consultation PMI : le 10/04/18 une autre puéricultrice
. Appel téléphonique le 19/04/18 : nouvelles de Me, du bébé, et confirmation de la VAD du 27/04/18.
</t>
  </si>
  <si>
    <t xml:space="preserve">. Echange de l’alimentation (alimentation lactée, et diversification alimentaire), évaluation des régurgitations
. Eveil du bébé, changements
</t>
  </si>
  <si>
    <t xml:space="preserve">Achat de jouets adaptés à l’âge de l’enfant, mère ravie de montrer les progrès de son bébé, proposition du tapis d’éveil régulièrement « elle est calme sur le tapis, elle joue, je reste à ses côtés ». Observe que son bébé se tourne maintenant sur le côté. « Elle porte les doigts à la bouche. »
Mère sensible à son bébé, est dans l’interaction, réciprocité. Elle est engagée, se questionne autour de son bébé.
Je joue et tu souris : Aime quand son bébé lui parle, apprécie les nouveaux jouets achetés.
Tout nouveau tout beau, comment bébé découvre le nouveau jouet, «elle attrape le hochet ».
Je sais qui tu es : quand bébé pleur, comment se console t’elle ? 
Je m’endors : reconnaissance des indices de fatigue, accompagnement de Me lors du coucher, avec endormissement dans les bras et réveil du bébé dans son lit. Ressenti de la mère : difficulté du parent à accepter les pleurs.
</t>
  </si>
  <si>
    <t xml:space="preserve">. Fatigue : présente car fin du déménagement, Me est soulagée.
. Contraception : échanges et conseillé le contact de la sage-femme
</t>
  </si>
  <si>
    <t xml:space="preserve">. Alimentation : Bébé à 4 repas par jour, espace les biberons, arrêt des régurgitations. Désir de Me de débuter la diversification alimentaire.
. Sommeil : bébé se réveille et pleur quand ses parents se couchent, désir du parent à coucher leur bébé dans le lit conjugal (bébé se rendort).
</t>
  </si>
  <si>
    <t xml:space="preserve">. Histoire de vie : échange de l’enfance de Me, a grandie pendant 2 ans au Sénégal, puis une année en Algérie, retour annuellement en Algérie. Culturellement la famille est importante, parle de lien fusionnel.
. Les besoins sociaux : démarches en cours pour la demande de titre de séjour, à tous les documents nécessaires.
</t>
  </si>
  <si>
    <t>Faire connaissance. Etablir un climat de confiance à travers nos échanges. Identifier les besoins de Mme. Présenter le déroulement de l'étude PANJO et mon rôle.</t>
  </si>
  <si>
    <t>Mme revenait du centre de périnatalité où elle a eu une consultation avec les sages-femmes. Elle m'a dit que tout allé bien, qu'elle attendait une petite fille qu'elle souhaitait appeler C._x000D_
Elle a pris beaucoup de poids et doit faire attention à son alimentation.</t>
  </si>
  <si>
    <t>Mme N. d'origine Gabonaise vit chez sa tante depuis mars 2016 après avoir fait un séjour de 7 mois à Paris chez sa sœur._x000D_
Le papa du futur bébé réside à une dizaine de kilomètre de là, il est séparé de sa femme mais non divorcé et s'occupe en garde alternée de ses 2 enfants âgés de 4 et 7 ans. Mme N. le voit 1 week-end sur 2 environ. Cette grossesse n'était pas prévue mais ils ont été tous les 2 d'accord pour garder ce futur bébé._x000D_
Jusqu'à ce jour Mr P. n'était pas très présent physiquement et financièrement. Maintenant il l'accompagne aux visites pour le suivi de la grossesse (Mme n'a pas le permis) et participe au frais (achat de matériel de puériculture)._x000D_
Mr est prêt à ce que Mme vienne s'installer chez lui mais le logement est trop petit pour 3 enfants et la femme de Mr ne serait pas au courant de cette grossesse ce qui perturbe beaucoup Mme. Mr l'a annoncé à ses enfants (l'ainé a pleuré et n'était pas content ce qui a fait mal à Mme), à ses parents et à ses sœurs. L'une d'entre elle lui a proposé un berceau et une baignoire ce qui lui a fait plaisir.</t>
  </si>
  <si>
    <t>L'aménagement du logement_x000D_
Le suivi médical de l'enfant_x000D_
La relation avec l'enfant_x000D_
La gestion des rythmes de l'enfant_x000D_
Mon projet de vie_x000D_
La résolution des conflits dans le couple et la famille_x000D_
Les ressources financières_x000D_
L'investissement du papa_x000D_
La possibilité de rencontrer d'autres parents</t>
  </si>
  <si>
    <t>Faire le point de la situation de Mme : logement, place de Mr, préoccupation concernant l'arrivée de bébé</t>
  </si>
  <si>
    <t>Mme a eu sa 3ième échographie ainsi que sa consultation avec l'anesthésiste._x000D_
Elle a un RDV avec le gynécologue le 24/01. _x000D_
Elle est moins patiente et fatiguée, il lui tarde d'avoir le bébé prévu pour début mars.</t>
  </si>
  <si>
    <t>Mr et ses enfants arrivent et déposent Mme N. devant chez sa tante. Mme ne vit plus chez elle mais chez le papa. Elle dit que depuis Mr se rend mieux compte de son "état". Là-bas elle a du mal à trouver sa place, à l'impression de tout faire de travers._x000D_
Quand Mr travaille le matin, l'après-midi il ne fait rien, dit qu'il est fatigué._x000D_
Mme est en situation irrégulière et viens de faire une demande pour une carte de séjour._x000D_
Elle continue à faire son trousseau.</t>
  </si>
  <si>
    <t>Il a été prévu que la prochaine visite à domicile se ferai chez le papa. Ce dernier est au courant de l'étude Mme l'ayant informé._x000D_
Mme est soulagée de savoir que j'allais continuer le suivi même si elle déménage hors de mon secteur géographique.</t>
  </si>
  <si>
    <t>Faire connaissance du bébé qui vient de naître et de son papa._x000D_
Refaire le point sur les demandes et besoins de Mme N.</t>
  </si>
  <si>
    <t>Etat de santé de Mme suite à l'accouchement, fatigue de cette dernière car bébé confond jour et nuit._x000D_
Ecoute de son vécu de l'accouchement.</t>
  </si>
  <si>
    <t>Nous avons parlé du suivi médical de bébé, de l'allaitement maternel, des soins au quotidien : bain (fait ce jour par papa en ma présence), lavage de nez, sommeil du bébé en général._x000D_
J'ai pesé bébé, donner des conseils par rapport à l'hydratation de la peau et aux soins du cordon.</t>
  </si>
  <si>
    <t>Nous avons échangé sur le "décodage" des pleurs avec les réponses a y apporter._x000D_
Valorisation du papa quand il a pris sa fille sur lui pour la calmer et où elle s'est endormie._x000D_
Nous avons vu ensemble quelles étaient les démarches administratives à entreprendre suite à une naissance puis je les ai dirigé vers ma collègue assistante sociale pour certaines formalités._x000D_
L'accueil de bébé par les ainés de Mr s'est bien passé.</t>
  </si>
  <si>
    <t>J'ai souhaité réutiliser l'outil d'investigation afin de répondre aux préoccupations actuelles de Mme._x000D_
Les ressources médicales et sociales, le suivi médical de l'enfant, les soins quotidien du bébé, la gestion administratives.</t>
  </si>
  <si>
    <t>C'est la première fois que je faisais une VAD chez le papa, lieu où j'ai pu également faire connaissance avec lui et où j'ai été très bien accueillie.</t>
  </si>
  <si>
    <t>Peser bébé._x000D_
Refaire le point sur le sommeil et le rythme d'un bébé._x000D_
Etre à son écoute de Mme et de ses préoccupations.</t>
  </si>
  <si>
    <t>Maman est concentrée sur son enfant, l'observe, semble plus sereine qu'au début de l'entretien._x000D_
Elle n'en revient pas de découvrir toutes le mimiques et mouvements que peut faire sa fille alors qu'elle dort.</t>
  </si>
  <si>
    <t>Nous avons beaucoup échangé sur le manque de sommeil de Mme, épuisée par les nuits hachées et les difficultés d'endormissement de bébé (dans les bras ou au sein).</t>
  </si>
  <si>
    <t>Bonne prise de poids ce qui rassure maman._x000D_
J'ai demandé à Mme de me décrire la dernière nuit : pleurs, bébé inconsolable, réclame le sein toutes les 2 heures puis le repousse, râle,..._x000D_
La journée bébé tète toutes les 3 heures ce qui rassure maman.</t>
  </si>
  <si>
    <t>Mme pourra dire que Mr est à l'écoute et fait ce qu'il peut pour l'aider._x000D_
Parle de son expérience auprès de ses neveux et constate que c'est différent quand c'est son propre enfant._x000D_
Tout ce passe bien avec les enfants de Mr quand ils sont présents au domicile.</t>
  </si>
  <si>
    <t>La relation avec l'enfant._x000D_
La découverte des signaux de l'enfant._x000D_
Les ressources financières.</t>
  </si>
  <si>
    <t>Refaire le point avec les 2 parents._x000D_
Echanger sur leur vécu de parents jusqu'à ce jour et des difficultés rencontrés.</t>
  </si>
  <si>
    <t>Les 2 parents sont en contemplation devant leur petit fille qui déjà gigote, leur sourit, et gazouille._x000D_
Ils ont un regard complice, heureux.</t>
  </si>
  <si>
    <t>Maman plus sereine, épanouie et détendue. _x000D_
A fait des effort sur sa tenue vestimentaires (foulard rose).</t>
  </si>
  <si>
    <t>Bébé commence a faire ses nuits (2 consécutives)et se rendort plus facilement._x000D_
Mme me parle du suivi médical et des vaccinations._x000D_
Enfant bien éveillée et tonique. Sourit, gazouille..._x000D_
Aménagement d'un espace de jeu.</t>
  </si>
  <si>
    <t>Répartition des "tâches" au sein du couple.</t>
  </si>
  <si>
    <t>Qui fait/fera quoi auprès de l'enfant._x000D_
Le mode de garde._x000D_
L'alimentation du bébé.</t>
  </si>
  <si>
    <t>Voir où en ai la famille à ce jour._x000D_
Refaire le point des demandes._x000D_
Annoncer la fin de l'étude en fonction de la situation ou si prolongation.</t>
  </si>
  <si>
    <t>Diversification expliquée. Mme a commencé a lui donner de la carotte et de la poire._x000D_
Petite fille bien éveillée, jargonne, rampe en reculant, sautille dans les bras de maman._x000D_
Réclame toujours le sein la nuit et dort dans le lit parental.</t>
  </si>
  <si>
    <t>Parle positivement des 2 semaines de vacances passées en famille avec les ainés de Mr._x000D_
Mme souhaite aller avec Bébé à Paris voir sa sœur._x000D_
A le récépissé pour sa carte de séjour : elle va pouvoir mettre à jour tous ses papiers administratifs (CAF)._x000D_
Déménagement prévu prochainement dans une maison plus grande pour accueillir toute la famille : peut-être _x000D_
le moment de mettre bébé dans sa chambre ?_x000D_
Valorisation des parents en leur disant qu'ils sont tout à fait capable de s'occuper de bébé sans moi. Arrêt de l'étude mais avec une mise à disposition toujours possible.</t>
  </si>
  <si>
    <t>Faire le oint sur le suivi  et le vécu de la grossesse_x000D_
Répondre aux questionnements des parents_x000D_
Préparation de l'accueil du bébé.</t>
  </si>
  <si>
    <t>Couple très soudé. Relation de couple très harmonieuse. Conjoint très investi, très impliqué et soutenant. _x000D_
Couple très à l'écoute du bébé et très attentif à son bien-être.</t>
  </si>
  <si>
    <t>Intérêt de la préparation à la naissance et différentes possibilités localement_x000D_
Risques liés à l'apparition de contractions utérines et ressenti du bébé.</t>
  </si>
  <si>
    <t>Développement du bébé au cours des 9 mois de grossesse_x000D_
Mise en place du lien parent-enfant in utero.</t>
  </si>
  <si>
    <t>Isolés géographiquement de leur famille respective. Malgré tout, relations familiales de bonne qualité._x000D_
Interrogations quant à l'offre d'accompagnement en post-natal.</t>
  </si>
  <si>
    <t>fiches techniques et cartes : la préparation à l'accouchement, les connaissances sur le développement du fœtus, la relation avec l'enfant</t>
  </si>
  <si>
    <t>Visite conjointe avec la puéricultrice qui interviendra en post-natal</t>
  </si>
  <si>
    <t>Excellente relation de couple. Très à l'écoute l'un de l'autre. Objectifs communs.</t>
  </si>
  <si>
    <t>Vécu de la fin de grossesse et de ses "désagréments"._x000D_
Rendez-vous à la maternité et suivi médical de fin de grossesse.</t>
  </si>
  <si>
    <t>Vitalité du bébé et réactivité aux stimulations._x000D_
Préparation de l'accueil et organisation de la chambre</t>
  </si>
  <si>
    <t>Accueil du bébé et répartition des rôles. Présence de la famille après la naissance</t>
  </si>
  <si>
    <t>La future maman avait établi une liste de questions sur le vécu de sa grossesse, ses inquiétudes par rapport à l'accouchement et son souhait de bien faire après l'arrivée du bébé;</t>
  </si>
  <si>
    <t>Le futur papa est arrivé à la fin de la visite. _x000D_
La jeune femme apparaît très stressée, inquiète par rapport aux risques liés à la grossesse et à l'accouchement mais aussi par rapport à l'accueil du bébé. Le compagnon paraît beaucoup plus serein et semble soutenant et apaisant.</t>
  </si>
  <si>
    <t>Explications sur le suivi médical et l'accompagnement tout au long de la grossesse. _x000D_
Conseils de suivre une préparation à la naissance. _x000D_
Savoir différencier contractions utérines et douleurs ligamentaires.</t>
  </si>
  <si>
    <t>Les mouvements du bébé. Son ressenti par rapport au stress de sa maman</t>
  </si>
  <si>
    <t>Soutien du papa_x000D_
Présence et soutien de sa maman depuis le début de grossesse_x000D_
Belle famille très soudée où les liens parents-enfants sont étroits.</t>
  </si>
  <si>
    <t>Cartes  et fiches techniques : suivi médical de la femme enceinte, les comportements de santé, le stress de devenir parent, les relations avec la famille</t>
  </si>
  <si>
    <t>Le futur papa n'était pas présent lors de cette visite._x000D_
Patiente beaucoup moins stressée qu'en début de grossesse. Bon soutien de son compagnon, très investi.</t>
  </si>
  <si>
    <t>La future maman se sent sereine. Elle n'a pas souhaité suivre les séances de préparation à la naissance.</t>
  </si>
  <si>
    <t>L'accueil du bébé et l'aménagement du logement. _x000D_
Souhait d'allaiter au sein._x000D_
Organisation avec les animaux.</t>
  </si>
  <si>
    <t>54</t>
  </si>
  <si>
    <t>mise en place d'une surveillance hebdomadaire d'une grossesse gémellaire à haut risque</t>
  </si>
  <si>
    <t>Couple très uni et très complice. Long parcours de stérilité donc les bébés sont très attendus et investis. Le couple se projette d'emblée dans l'accueil de deux enfants.</t>
  </si>
  <si>
    <t>Préoccupations et inquiétude par rapport au risque d'accouchement prématuré et aux complications liées aux problèmes de santé de la maman (thyroïde, rectum, trombophilie). _x000D_
Le couple est demandeur d'un accompagnement étroit pendant la grossesse et en post natal.</t>
  </si>
  <si>
    <t>Risques liés à la prématurité. Hospitalisation des enfants prématurés. _x000D_
Risques liés à l'accouchement voie basse de jumeaux</t>
  </si>
  <si>
    <t>Présence du papa à la maternité et en salle d'opération si césarienne_x000D_
Congé paternité et présence du papa après la naissance_x000D_
Répartition des tâches après la naissance</t>
  </si>
  <si>
    <t>cartes et fiches techniques : suivi médical de la femme enceinte, connaissances sur le développement des fœtus, qui fera quoi auprès des enfants.</t>
  </si>
  <si>
    <t>Surveillance monitoring + visite conjointe avec la puéricultrice</t>
  </si>
  <si>
    <t>Belle entente et harmonie au sein du couple. Questions sur l'accueil de deux enfants et l'organisation familiale</t>
  </si>
  <si>
    <t>Surveillance de la fin de grossesse. Questions sur l'accouchement voie basse alors qu'initialement il était question d'une césarienne programmée._x000D_
Allaitement maternel de jumeaux_x000D_
Organisation de la maison et plus particulièrement de la chambre._x000D_
Rythmes des nouveau-nés (tétées, sommeil, bain..)</t>
  </si>
  <si>
    <t>Croissance des jumeaux in utero. _x000D_
Prise en charge à la naissance_x000D_
Hospitalisation éventuelle des enfants_x000D_
Mode de garde et inscription en crèche_x000D_
Stock de matériel (couches, lait?, eau...)</t>
  </si>
  <si>
    <t>Rôle et investissement des grands-parents_x000D_
Possibilité de congés pendant 1 mois pour le papa</t>
  </si>
  <si>
    <t>39 et 50</t>
  </si>
  <si>
    <t>présentation de la collègue puéricultrice</t>
  </si>
  <si>
    <t>le couple nous présente avec fierté leur bébé au moyen de l'échographie faite la veille</t>
  </si>
  <si>
    <t>le sommeil</t>
  </si>
  <si>
    <t>poids du bébé</t>
  </si>
  <si>
    <t>contexte du début de grossesse_x000D_
réaction de la famille</t>
  </si>
  <si>
    <t>parler de l'allaitement</t>
  </si>
  <si>
    <t>contractions, fatigue</t>
  </si>
  <si>
    <t>besoin de parler des difficultés relationnelles avec la famille et la belle famille</t>
  </si>
  <si>
    <t>La thématique prévue n'a pu être abordée que rapidement, la maman n'étant pas sereine par rapport aux difficultés à se situer par rapport aux tensions et emprise de la famille.</t>
  </si>
  <si>
    <t>prévention. La patiente présentait des contractions utérines depuis déjà 1 mois.</t>
  </si>
  <si>
    <t>Nous avons parlé des mouvements ressentis.</t>
  </si>
  <si>
    <t>Le repos, la fatigue au travail.</t>
  </si>
  <si>
    <t>Le poids et la taille du bébé à la dernière échographie.</t>
  </si>
  <si>
    <t>Le grand père maternel du bébé doit venir le mois prochain pour du soutien. Le papa du bébé modifie son planning de missions pour être là autour de la naissance.</t>
  </si>
  <si>
    <t>39 et 118</t>
  </si>
  <si>
    <t>présentation de la puéricultrice</t>
  </si>
  <si>
    <t>les contractions utérines, la fatigue, les consultations et examens.</t>
  </si>
  <si>
    <t>son poids à l'échographie, ses mouvements</t>
  </si>
  <si>
    <t>l'organisation professionnelle pour la présence de Monsieur autour de la naissance</t>
  </si>
  <si>
    <t>l'alimentation, les démarches, mode de garde, les signaux</t>
  </si>
  <si>
    <t>Affiner la présentation de PANJO et échange autour de l’arrivée du bébé</t>
  </si>
  <si>
    <t xml:space="preserve">Fatigue, solitude du fait que le mari est en déplacement sur plusieurs mois et que la famille est loin. De ce fait discussion sur l’activité physique qu’elle peut faire pour s’occuper. Questionnement sur l’existence ou non de groupe de futures mères autour d’activités
Échange aussi sur l’alimentation de la femme enceinte
</t>
  </si>
  <si>
    <t>Questionnement sur le choix de l’alimentation du bébé à la naissance</t>
  </si>
  <si>
    <t>Ressenti de la grossesse par madame mais aussi par monsieur</t>
  </si>
  <si>
    <t>Faire un point sur les questionnements depuis notre dernière rencontre et avant l’accouchement</t>
  </si>
  <si>
    <t xml:space="preserve">Fatigue, diabète gestationnel, relation difficile avec la belle-famille
Peu investissement du papa qui pendant ma visite est venu me dire bonjour puis est retourné à ses occupations. La maman nomme à plusieurs reprises qu’il lui dit qu’il lui fait confiance
Madame aborde aussi la préparation à l’accouchement qui vient de commencer, pas de la façon dont elle l’avait envisagée du fait de l’activité professionnelle du père mais cela lui convient malgré tout.
Madame trouve difficile de devoir faire attention à ce qu’elle mange et surtout de devoir manger de façon strict à heure régulière (diabète gestationnel, non immunisé contre la toxoplasmose, listéria…)
</t>
  </si>
  <si>
    <t xml:space="preserve">Échange autour des signaux de l’enfant en post accouchement immédiat et notamment pendant le séjour à la maternité. Comment reconnaitre les pleurs et les besoins de l’enfant.
Inquiétude de la mère quant à l’impact des travaux au domicile qui génèrent de la poussière. Madame demande conseil pour protéger au mieux son enfant.
</t>
  </si>
  <si>
    <t xml:space="preserve">Difficulté pour madame à « faire sa place » face à son beau-père et sa belle-sœur.
Échange concernant la place du père à ce jour et après l’accouchement.
</t>
  </si>
  <si>
    <t xml:space="preserve">• Le suivi médical de l’enfant : qui peut suivre l’enfant, quels sont les rendez-vous obligatoires
• La découverte des signaux de l’enfant : cf paragraphe ci-dessus
• Le mode de garde : le couple a inscrit le futur bébé à la crèche, toutefois le tarif est calculé sur les ressources 2015. Depuis le couple à une nette diminution des revenus et ne sais pas comment faire. Je les ai donc réorientés vers la CAF pour les informés cette modification des revenus afin que cela impact le quotient familial et donc la tarification crèche.
• Les relations avec la belle-famille : madame semble en mesure de se positionner mais se sent freinée par son conjoint qui malgré tout la soutient dans ses choix.
</t>
  </si>
  <si>
    <t xml:space="preserve">Madame a aussi souhaité échanger sur son projet de vie et notamment son projet professionnel. Lors de notre précédente rencontre madame souhaitait demander une VAE auxiliaire de puériculture. À ce jour elle a obtenu sa VAE. Elle souhaite reprendre une activité après son congé maternité. Actuellement employée dans un centre hospitalier, elle ne souhaite plus exercer dans ce secteur. Madame souhaiterait une activité avec des horaires de journée et non comme en milieu hospitalier du fait de l’activité de son conjoint. En effet monsieur peut être amené à partir en déplacement pendant plusieurs mois. Ce qui freine pour l’instant madame dans ses démarches est la tarification de la crèche. Je l’ai donc orienté comme cité précédemment. 
Madame va donc rechercher un autre emploi afin d’éviter de prendre une disponibilité, elle doit aussi se renseigner auprès de la CAF afin de savoir si elle peut prétendre à un congé parental.
</t>
  </si>
  <si>
    <t>Première VAD post natale, surveillance poids et alimentation.</t>
  </si>
  <si>
    <t>A été évoqué l’histoire de l’accouchement : vécu difficile. Peur de mourir. Séparation mère/bébé. Le père s’est retrouvé seul avec son enfant, avec des inquiétudes pour sa femme en même temps très inquiet de protéger son bébé, portage enveloppement, peau à peau. J’observe la mise en place du lien d’attachement mère/bébé mais aussi père/bébé. Questionnement quant au portage, questionnement aussi sur la possible transmission des angoisses de la mère sur le bébé.</t>
  </si>
  <si>
    <t xml:space="preserve">Vécu difficile de l’accouchement pour la mère entrainant des terreurs nocturnes et une angoisse de perdre sa famille : proposition d’un accompagnement psychologique
Fatigue
</t>
  </si>
  <si>
    <t xml:space="preserve">Petit poids de naissance alors qu’avait été annoncé un gros poids de naissance. Bonne prise de poids ce jour, ce qui a rassuré les parents.
Questionnement sur l’habillage du bébé et l’installation.
État cutané : peau sèche.
</t>
  </si>
  <si>
    <t xml:space="preserve">Quelle réponse apporter aux pleurs
Comment identifier les besoins de l’enfant.
</t>
  </si>
  <si>
    <t xml:space="preserve">L’alimentation du bébé
Le stress de devenir parent
Le mode de garde de l’enfant
L’investissement du papa
La découverte des signaux de l’enfant
Le suivi médical de l’enfant
</t>
  </si>
  <si>
    <t>Inquiétude du père sur la santé physique et émotionnelle de sa femme</t>
  </si>
  <si>
    <t xml:space="preserve">Surveillance du poids
Point sur l’état psychologique de la mère et surtout sur son sommeil
Surveillance cutanée : peau  et cordon
</t>
  </si>
  <si>
    <t xml:space="preserve">Mise en place d’un attachement +/- sécure, doute sur « prendre ou ne pas prendre le bébé » avec une mère qui ne peut laisser pleurer son enfant et qui ne le souhaite pas non plus. Père en accord avec les souhaits de sa femme
Observation de l’attitude et des regards des parents envers leur enfant.
</t>
  </si>
  <si>
    <t>De plus en plus de terreurs nocturnes : coordonnées du CMP données</t>
  </si>
  <si>
    <t xml:space="preserve">Surveillance du poids
Alimentation
Installation du bébé
</t>
  </si>
  <si>
    <t>La place du père auprès du bébé mais aussi en soutient à sa femme (questionnement du père)</t>
  </si>
  <si>
    <t>Échange aussi autour des vaccins obligatoire en lien avec la réglementation qui va être en vigueur au 1 er janvier 2018</t>
  </si>
  <si>
    <t>Surveillance poids et alimentation</t>
  </si>
  <si>
    <t xml:space="preserve">Père très présent, soutenant et inquiet pour sa compagne
Mère anxieuse, craint que sa fille s’étouffe
</t>
  </si>
  <si>
    <t xml:space="preserve">Fatiguée, anxieuse, anémie
Amplification des terreurs nocturnes
Proposition de soutient par des TISF
</t>
  </si>
  <si>
    <t>Apparition de régurgitation : changement de lait</t>
  </si>
  <si>
    <t>Difficulté de cicatrisation du cordon : conseils donné ainsi que demande avis pédiatre au cours du rendez-vous prévu la semaine suivante</t>
  </si>
  <si>
    <t xml:space="preserve">Observation du portage, des regards échangé mère/bébé
Écoute de la mère lorsqu’elle parle de son bébé
Observation des soins faits par la mère, le père ayant repris son activité professionnelle.
</t>
  </si>
  <si>
    <t>Un suivi psychologique va débuter dans une semaine</t>
  </si>
  <si>
    <t xml:space="preserve">Augmentation des régurgitations impactant le sommeil : changement à nouveau de lait
Présence de muguet dans la bouche : orienté vers le médecin traitant
Bonne cicatrisation de l’ombilic
Excès de sébum sur le front
</t>
  </si>
  <si>
    <t xml:space="preserve">L’alimentation du bébé
La gestion des démarches administratives
La relation avec l’enfant : inquiétudes des terreurs nocturnes de la mère pouvant impacter son bébé
Les relations avec la famille et la belle famille
La gestion des rythmes de l’enfant
</t>
  </si>
  <si>
    <t xml:space="preserve">Bilan suite à l’hospitalisation : alimentation, vécu
Surveillance cutanée
Suivi psychologique de la mère
</t>
  </si>
  <si>
    <t>Bébé installé dans la nacelle observation du comportement de la mère et surtout du père qui a installé la nacelle à proximité de lui pendant que j’échange avec eux. Bébé dors pendant toute a visite</t>
  </si>
  <si>
    <t xml:space="preserve">Suivi psychologique à partir de demain
Vécu difficile de l’hospitalisation, Mme s’est sentie jugée par l’équipe paramédicale. On lui a reproché de trop prendre son enfant et de ne pas la laisser pleurer. Mère ayant besoin d’être rassurée sur ses postures parentales.
De même pour le père
</t>
  </si>
  <si>
    <t xml:space="preserve">Traitement contre le muguet en cours
Diagnostic de poser : intolérance aux protéines de lait de vache donc changement de lait à nouveau. Depuis dors mieux et meilleur prise des biberons.
État cutané : bonne évolution, peau moins sèche
</t>
  </si>
  <si>
    <t>Le père a pris un arrêt de travail afin de soutenir sa femme suite à l’hospitalisation de leur bébé et au problème de santé diagnostiqué. Son arrêt sera suivi de trois semaines de congé paternité</t>
  </si>
  <si>
    <t xml:space="preserve">L’alimentation du bébé
La relation avec l’enfant : bébé va mieux donc contact avec le bébé plus facile. Questionnement par rapport à ce que
La gestion des rythmes de l’enfant
</t>
  </si>
  <si>
    <t>15</t>
  </si>
  <si>
    <t>point évolution alimentation, éveil, sommeil, suivi médical, mode de garde</t>
  </si>
  <si>
    <t>bébé dormait dans sa chambre</t>
  </si>
  <si>
    <t>point sur l'alimentation et surtout la prise des biberons_x000D_
sommeil: dors +/- bien en journée mais très bien la nuit; bonne évolution car avant ne dormait pas bien du tout_x000D_
éveil: aime être sur le tapis, attrape les objets, porte à la bouche. conseil donné de la mettre régulièrement sur le ventre</t>
  </si>
  <si>
    <t>l'alimentation, le projet de vie (projet de reprise d'activité professionnelle pour la mère), la gestion des démarches administratives (orientée vers l'AS militaire), le mode de garde (adaptation en crèche), l'investissement du papa, le suivi médical (prochains RDV avec pédiatre allergologue) , les relations avec la belle famille (elles se sont apaisée, le père à "mis les points sur les I"), la gestion des rythmes de l'enfant</t>
  </si>
  <si>
    <t>la mère semble avoir pleine confiance et me sollicite également par téléphone au moindre besoin et se saisie des conseils donnés</t>
  </si>
  <si>
    <t>point alimentation et mode de garde</t>
  </si>
  <si>
    <t>au moment de la prise du biberon_x000D_
j'observe un attachement sécure, une mère plus sûre dans ses mouvements et à l'aise dans le portage</t>
  </si>
  <si>
    <t>point sur l'alimentation et notamment vis à vis de son intolérance aux protéines de lait de vache</t>
  </si>
  <si>
    <t>l'alimentation bébé_x000D_
la qualité du logement_x000D_
les ressources financières_x000D_
le mode de garde_x000D_
le suivi médical_x000D_
la gestion des rythmes de l'enfant</t>
  </si>
  <si>
    <t>continuité suivi et diversification alimentaire</t>
  </si>
  <si>
    <t>observation portage puis attachement avec bébé installé dans parc puis repris dans les bras_x000D_
attachement sécure, bonne gestion de la séparation</t>
  </si>
  <si>
    <t>point sur la diversification et conseils en conséquence</t>
  </si>
  <si>
    <t>Evoquer l’arrivée de ce bébé et les chamboulements induits</t>
  </si>
  <si>
    <t>La maman est en capacité de s’adapter au besoin de son enfant. En arrivant il dort et est installé dans son couffin à proximité du canapé où est installée la maman. La TV est allumée. Puis c ’est le moment de la pesée et la maman va réveiller son enfant avec douceur. Elle a des gestes posés, elle est calme. A la fin de la pesée, et alors qu’il pleure , elle le garde dans le creux de son bras. Il va se détendre , alors même que c’est l’heure de la tétée.</t>
  </si>
  <si>
    <t xml:space="preserve">Césarienne et la mise en place d’une aide-ménagère via la mutuelle (doc donnés pour une aide via la CAF) . Séparation douloureuse pendant 2 h à la naissance et mise en place du lien difficile par la suite (aux dires de la maman ) 
Rééducation périnéale et RDV gynéco post natal
Lymphangite traitée sous antibio qui a entrainé un arrêt de l’allaitement par choix de la maman 
</t>
  </si>
  <si>
    <t xml:space="preserve">CN du 1 er mois à prévoir 
Prise de poids
Bébé calme, détendu, bon transit, pas régurgitations 
Coliques traitées avec Calmosine et lait anti coliques
Peau un peu sèche qui inquiéte ++ la maman :  hydrater huile amande douce
</t>
  </si>
  <si>
    <t xml:space="preserve">Dès le début de la visite, l’enfant dormant, Mme évoque « l’envahissement »de sa belle mère 
Et son mal être face à ses conseils continuels. 
Réassurance sur ce qu’elle met en place. « C’est elle la maman ». Nécessité de fixer le cadre dès le début même si cela est difficile
Madame est sereine qu’en à la prise en charge de son bébé. Ell est à l’aise dans les soins quotidiens
</t>
  </si>
  <si>
    <t xml:space="preserve">Evaluer les besoins de cette maman face à l’arrivée de son futur bébé. </t>
  </si>
  <si>
    <t xml:space="preserve">Le RDV avait été décalé car le papa voulait pouvoir y assister, mais un RDV de dernière minute l’en a empêché. 
La maman sait qu’elle attend un garçon. 
La grand-mère maternelle souhaite que tout soit parfait pour l’arrivée de son premier petit enfant. Elle a eu du mal à accepter la grossesse de sa fille au départ car pour elle (selon sa fille), il faut finir ses études puis seulement avoir un enfant. 
La famille du couple est très présente. 
Presque tout le nécessaire a été acheté pour l’arrivée du futur bébé.Le couple a déménagé pour pouvoir accueillir cet enfant dans un cadre adapté. La chambre a été repeinte. 
</t>
  </si>
  <si>
    <t xml:space="preserve">Importance de boire beaucoup d’eau, d’avoir une alimentation équilibrée. Madame connait les besoins même si elle a du mal à les mettre en pratique (déteste les légumes, boissons aves sirop). 
Elle a des difficultés d’endormissement
Arrêt des nausées matinales
Préparation à l’accouchement terminée. Maman rassurée et sereine. 
</t>
  </si>
  <si>
    <t>Suivi post natal évoqué</t>
  </si>
  <si>
    <t>Importance de montrer l’exemple en tant que parents (en mangeant de tout)</t>
  </si>
  <si>
    <t xml:space="preserve">Alimentation
Préparation à accouchement
Qualité du logement
Mode de garde
La relation avec la famille 
</t>
  </si>
  <si>
    <t>Permettre à la maman d’évoquer ses difficultés liées à l’arrivée de son bébé</t>
  </si>
  <si>
    <t xml:space="preserve">Madame est fatiguée car elle dort mal. Elle dort sur le canapé car Mr se lève cette semaine à 3h00 pour aller travailler. 
Elle est inquiète concernant une douleur au niveau de sa cicatrice de césarienne. A surveiller mais aucun signe d’infection. 
</t>
  </si>
  <si>
    <t xml:space="preserve">Traitement muguet en cours, diminution des coliques et arrêt calmosine, cordon tombé mais saigne, très légère acné NN qui inquiète la maman , convergence occulaire à surveiller.
Bonne prise de poids, bébé serein, calme, bon transit, belle peau
</t>
  </si>
  <si>
    <t xml:space="preserve">La grand-mère paternelle n’est pas venue depuis pluseiurs jours et ne répond pas aux appels du couple qui pense qu’elle est vexée. Elle doit venir cette AM. Mr soutien Mme concernant les visites de la famille et j’incite sur l’importance de poser le cadre à la grand – mère et de lui expliquer les raisons du cadre qu’ils posent en tant que parents pour protéger leur enfant. </t>
  </si>
  <si>
    <t>La maman a beaucoup de questions et l’entretien ne nécessite pas d’appui supplémentaire</t>
  </si>
  <si>
    <t xml:space="preserve">Visite suite aux vacances d’été pour répondre aux questions de la maman et observer Ethan. </t>
  </si>
  <si>
    <t xml:space="preserve">Ethan est resté dormir dans la chambre des parents pendant toute la visite à domicile. Le papa est en congé et reprend son travail la semaine suivante. </t>
  </si>
  <si>
    <t xml:space="preserve">Ethan dort enfin ! 
Les parents se disent fatigués « car il pleure beaucoup ». Mais il semble que c’est plutôt qu’il est tout le temps dans les bras car la maman ne supporte pas de l’entendre pleurer. Dès qu’elle l’entend « chouiné » elle le prend. 
Il a toujours du muguet. Est-il douloureux ? Prélèvement pour examen biologique pour évaluer si le muguet est résistant au traitement. Administration du traitement revu avec les deux parents. Conseils d’hygiène. 
Pleurs sont un langage et non seulement le signe d’un mal être comme le pense la maman. 
Peu de siestes. Le coucher au calme dans sa chambre et non dans la pièce de vie où la TV est allumée et qui est un lieu de vie et d’activités. Lui donner des repères d’entrée dans le sommeil (musique, câlins, installation dans son lit…)
Toujours sous lait AR et Calmosine si besoin. 
Ethan a été pesé hier par le médecin traitant et a une courbe harmonieuse. 
</t>
  </si>
  <si>
    <t xml:space="preserve">Le couple a trouvé un équilibre avec les visites des deux grands-mères. Ils sont d’accord sur cette organisation qui semble convenir à tout le monde. </t>
  </si>
  <si>
    <t>Les parents ont eu beaucoup de questions et l’entretien ne nécessite pas d’appui supplémentaire</t>
  </si>
  <si>
    <t xml:space="preserve">Observation du développement d’Ethan et son évolution et être à l’écoute de la maman </t>
  </si>
  <si>
    <t xml:space="preserve">Ethan est dans son transat berçant quand j’arrive car la maman faisait son ménage. Il semble vouloir se rendormir, la maman lui remet sa tétine. Il est peu dans l’échange. Je le prend et l’installe avec moi sur le canapé. Je discute avec lui, il me répond, gazouille, me suit du regard, attrape un objet , sourit, pousse sur ses pieds. La maman est ravie de ce comportement, elle rit. Puis après 20 minutes, il se met à hurler, c’est l’heure du biberon. Il est tendu ++, inconsolable, il fait des grimaces, il hurle. Il se calme quand je l’installe un peu sur le côté et le masse. Il entend le lait du biberon que la maman secoue : il se relâche tétouille sa langue. Il attend 3 minutes ainsi le temps que la maman aille chercher son bavoir. 
Elle le prend dans le creux de ses bras et il se jette sur la tétine. Sa maman le regarde. 
Elle parle à ce moment-là de ses inquiétudes concernant l’état de santé de son fils. Son beau-frère est arrivé sur ces entrefaites.  Je perçois que cela est plus difficile pour elle de se confier. 
Ethan a du mal à se détendre complètement dans les bras de sa maman pendant le biberon puis également pour le rôt et après le rôt. Et là, un hoquet très bruyant débute.
</t>
  </si>
  <si>
    <t xml:space="preserve">Etah a toujours du muguet dans la paroi buccale selon la maman. 
Je ne vois rien sur la langue. 
Orientation pédiatre par le médecin traitant, nouveaux prélèvements et nouveau traitement. 
A eu une échographie cérébrale suite à la stagnation du PC : besoin d’un nouveau contrôle dans 1 mois (16 nov) . Inquiétude de la maman.   
Pleure toujours beaucoup en fin de nuit et se retrouve dans le lit maternel. Le papa en a marre de ces réveils nocturnes car il débute son travail très tôt le matin. Il est fatigué. 
Enfant très très  tonique : massage conseillés
Mobilisation de la tête vers la droite difficile
Passe de moments dans l’échange (gazouillis,suivi du regard,…) à des grimaces . Pourquoi ?
Pas de selles pendant 2 jours et sont dures . Inquiétudes maternelles 
</t>
  </si>
  <si>
    <t xml:space="preserve">« Je ne sais pas ce que je peux faire pour le soulager quand il pleure ! »
« Vous faites tout ce que vous pouvez ! »
La maman est perdue, elle ne comprend pas, elle est inquiète. 
</t>
  </si>
  <si>
    <t xml:space="preserve">Prendre des nouvelles d’Ethan et de sa maman </t>
  </si>
  <si>
    <t xml:space="preserve">Ethan est sur les genoux de sa maman, dos à elle, il est souriant, gazouille dans l’échange avec moi. Il lui tient les mains.  La maman me dit : « Il va mieux et moi aussi », Puis à ma demande elle l’installe sur son tapis d’éveil dans son parc. Il y a un portique. Il ne peut pas attraper les jeux de son portique. Il nous regarde sans bouger. Je montre à la maman la façon de la mobiliser sur le côté en mettant des petits jeux. Il nous regarde en souriant. La maman est fière car il tient bien sa tête sur le ventre. Il suit sa maman du regard quand il est dans mes bras et qu’elle lave les biberons.
</t>
  </si>
  <si>
    <t xml:space="preserve">Le muguet est guéri !!! grâce à un changement de traitement 
Il fait quasiment toutes ses nuits
La maman s’inquiète de la plagiocéphalie qui est importante. Espère une amélioration avec le temps.  
Le résultat de l’échographie est bon , maman rassurée
Vaccins à prevoir 
</t>
  </si>
  <si>
    <t xml:space="preserve">Faire le point sur leurs inquiétudes éventuelles concernant l’accouchement. 
Répondre à leurs questions 
Derniers préparatifs et organisation du logement
</t>
  </si>
  <si>
    <t xml:space="preserve">Le papa est présent. Il est serein concernant l’arrivée de son bébé. Il sait qu’il a des difficultés à supporter la vue  sang. Nous échangeons sur la manière de faire au moment de la sortie du bébé. 
Le couple a tout le matériel nécessaire, tout est en place le sac du bébé et de la maman sont prêts. 
Le logement est fonctionnel, propre, rangé, « reposant ».  
Le couple a arrêté de boire des boissons sucrées (gros consommateurs) car ils savent que ce n’est pas bon (même si ils ont été élevés comme cela) pour montrer le bon exemple à leur futur enfant. 
</t>
  </si>
  <si>
    <t xml:space="preserve">Nous avons évoqué l’importance du repos en post accouchement ; à l’hôpital avec les visites et ensuite au domicile (temps de siestes). La dépression post partum
Alimentation diversifiée 
Jambes lourdes (conseils)
Cuisine à huile plutôt que le beurre
Péridurale souhaitée
</t>
  </si>
  <si>
    <t xml:space="preserve">Présence du papa auprès de sa femme :lors des contractions,  vis-à-vis des visites à l’hôpital, pour le repos, …
Le papa s’interroge sur la date de pose de son congé parental. 
Les grands parents et arrières grands parents aides beaucoup le couple pour l’achat du matériel.  Ils seront très présents lors de la naissance
</t>
  </si>
  <si>
    <t xml:space="preserve">Présentation de la Pmi, les missions de la puer. Etude PANJO.
Suite des VAD post natale, en remplacement de ma collègue lors de ses congés
</t>
  </si>
  <si>
    <t xml:space="preserve">La maman regarde et observe son bébé, Ethan qui dort dans sa nacelle.
Elle est très fatiguée car il pleure beaucoup et dort peu.
Maman soucieuse de l’état de santé de son enfant.
</t>
  </si>
  <si>
    <t xml:space="preserve">Suites compliquées de l’accouchement par césarienne avec des soins spécifiques.
Fatigue et sensation d’impuissance de la maman par rapport à son bébé.
Fatigue +++
</t>
  </si>
  <si>
    <t xml:space="preserve">Conseils autour du muguet, la prise du traitement.
Alimentation, débit des tétées, utilisation des biberons, type de lait.
Positionnement dans la nacelle qui est un peu juste en taille, matelas penché bébé coucher de travers.
Jeux et échanges maman/ bébé sur le tapis d’éveil, massage, et motricité, musique…
</t>
  </si>
  <si>
    <t>Relais maman et papa par rapport aux pleurs</t>
  </si>
  <si>
    <t xml:space="preserve">Maman semble rassurée par la visite. Souriante malgré sa fatigue d’avoir pu discuter.
Observation et contact à travailler avec bébé car il dormait.
</t>
  </si>
  <si>
    <t>continuité du suivi et organiser un accompagnement vers un LAEP</t>
  </si>
  <si>
    <t>mère qui parle de son allaitement en regardant son enfant qui lui même la regarde et sourit. enfant cherchant son sommeil puis s'endort avec la main de sa mère posée sur lui</t>
  </si>
  <si>
    <t>difficulté de relation avec sa propre mère du fait qu'elle vit à son domicile_x000D_
échange autour des démarches en cours pour un logement autonome</t>
  </si>
  <si>
    <t>état cutané: changement de traitement contre les croûtes de lait_x000D_
alimentation: madame a introduit un biberon de lait, toutefois baisse très importante de la lactation donc donne très fréquemment un complément. le souhait de madame est d'allaiter un peu plus donc conseils donnés pour relancer la lactation. changement de lait AR car régurgitait. mieux avec le nouveau lait_x000D_
plagiocéphalie: malgré l'ordonnance donnée lors de ma précédente visite, le suivi par un kinésithérapeute ne peut se mettre en place car pas de cabinet à proximité et défaut de mobilité. conseils donnés sur le positionnement.</t>
  </si>
  <si>
    <t>difficulté pour madame de faire sa place en tant que mère en vivant au domicile de sa propre mère_x000D_
actuellement monsieur est retourné chez son père, le projet est que dans un premier temps madame ai un logement seule avec son enfant.</t>
  </si>
  <si>
    <t>madame est de plus en plus à l'aise dans l'échange et une relation de confiance est établie</t>
  </si>
  <si>
    <t>Inclusion après échange téléphonique sur la recherche PANJO</t>
  </si>
  <si>
    <t xml:space="preserve">Actuellement grosses difficultés sociales donc orientation vers les professionnels qui pourront aider le couple.
Nous avons aussi échangé sur la place de chacun dans la famille et notamment le fait que le couple n’habite pas encore ensemble, chacun vivant chez ses propres parents avec un éloignement géographique très important. Dans ce cadre-là échange sur l’organisation à mettre en place pour l’arrivée du bébé.
</t>
  </si>
  <si>
    <t>Le terme approchant, nécessité de faire un point sur certains questionnements</t>
  </si>
  <si>
    <t>Monsieur X explique que madame X a de nombreuses « sautes d’humeur » et cela n’est pas toujours facile. Madame admet et dit ne pas maitriser. J’ai donc expliqué au couple l’impact hormonal sur l’humeur. Monsieur et madame en comprenne finalement un peu mieux les raisons et madame se sent moins coupable. Nous avons aussi échangé sur la possibilité de retrouver cette difficulté à gérer ses émotions après l’accouchement.</t>
  </si>
  <si>
    <t xml:space="preserve">Alimentation du nouveau-né : madame souhaite allaiter et est soutenue par son conjoint. Pas de questionnement particulier.
Développement de l’enfant : questionnements autour des premiers jours avec bébé, le portage, les câlins, les phases d’éveil et de sommeil, les capacités du bébé
Le suivi médical : le couple ne connaissant pas quel est le suivi nécessaire je leur ai expliqué les diverses possibilités d’accompagnement. Le couple souhaite principalement un accompagnement avec les divers professionnels de PMI. J’ai donc anticipé l’arrivée de ce bébé afin de lui réserver un rendez-vous en consultation PMI pour son examen du premier mois
Monsieur X parle du matériel qu’ils doivent acheter : point fait ensemble sur ce qui est essentiel au vu des difficultés financières du couple. Je les ai donc aidés à prioriser 
</t>
  </si>
  <si>
    <t>Échange concernant la place de chacun et notamment du fait que le couple réside chez les parents de madame X. monsieur X prenant beaucoup de place dans l’échange je me suis questionnée quant à la capacité de madame à se positionner en tant que mère vis de sa propre mère. J’ai abordé le sujet avec madame. Elle s’est montrée très adaptée et se dit en mesure de prendre sa place tout en laissant à ses parents leur place de grands-parents. Monsieur affirme les choses en disant qu’ils sont les parents et que quoiqu’il en soit ils décident de ce qui est bon pour leur enfant.</t>
  </si>
  <si>
    <t xml:space="preserve">L’alimentation du nouveau-né
Les rythmes de l’enfant
La place des parents//la relation avec ‘enfant
Le stress de devenir parents
</t>
  </si>
  <si>
    <t>Le couple apprécie l’accompagnement par les services de PMI et a des difficultés à faire confiance à d’autres professionnels. Toutefois nous avons échangé sur une ouverture vers l’extérieure post natal dès que chacun aura pris ses repères</t>
  </si>
  <si>
    <t>Première VAD post-natale, surveillance du poids, soutient allaitement maternel</t>
  </si>
  <si>
    <t>Échange sur les observations des parents quant aux différents comportements de leur enfant. Réactions des parents faces aux manifestations de l’enfant.
Observation du portage et échange à ce sujet et notamment avec le père.
Portage adapté, aisance dans les gestes lors des soins tant par la mère que le père. Réponse adaptées aux besoins de l’enfant. Appropriation des conseils donnés au cours du séjour en maternité.</t>
  </si>
  <si>
    <t xml:space="preserve">Allaitement : montée de lait en cours, crevasses douloureuses et conseils donnés en ce sens.
Légère douleur au niveau de la cicatrice de la césarienne.
Mobilisation encore un peu difficile.
Fatigue : conseils de repos dès que bébé dors et soutient du père et des grands-parents maternels.
</t>
  </si>
  <si>
    <t xml:space="preserve">Sommeil : dors bien, les parents ont remarqué qu’il avait une préférence pour tourner la tête du côté droit et difficilement de l’autre côté. Conseils de position et observation jusqu’à ma prochaine visite afin d’évaluer s’il y a une tension musculaire.
Alimentation : allaitement maternel. Réclame de façon relativement régulière, le couple se demande s’il faut le réveiller si toutefois il ne réclame pas.
Poids : inquiétude du couple car difficulté à prendre du poids depuis la naissance. Ce jour très bonne prise de poids.
Cordon ombilical : non cicatrisé, conseil sur les soins donnés
Cutané : peau sèche, conseils en conséquence par rapport au bain à ne donner qu’un jour sur deux pour l’instant.
Suivi médical : questions sur les vaccinations obligatoires ou non, questionnement quant au suivi médical nécessaire.
</t>
  </si>
  <si>
    <t>Parents dans l’échange, n’hésitent pas à poser des questions. Sont demandeur du suivi et souhaites un suivi médical de leur enfant par le médecin de PMI.</t>
  </si>
  <si>
    <t xml:space="preserve">Accompagnement allaitement
Suivi post natal
</t>
  </si>
  <si>
    <t xml:space="preserve">Mise en place d’un attachement sécure, échange de regard, les parents parlent à l’enfant, portage, </t>
  </si>
  <si>
    <t>Douleurs abdominale, fatigue : orientée vers les urgence gynécologiques</t>
  </si>
  <si>
    <t xml:space="preserve">Cordon ombilical non tombé, saigne : soins 
Peau sèche
Allaitement : n’a plus de crevasses suite à la mise en application des conseils
Poids bébé
</t>
  </si>
  <si>
    <t xml:space="preserve">Rôle du père pour soutenir sa femme dans les soins mais aussi parce que madame est fatiguée.
Rôle de la grand-mère maternel : sa place pour soutenir sa fille avec la juste distance.
</t>
  </si>
  <si>
    <t>L’alimentation de la mère et du bébé, les démarches administratives en lien avec la CAF, le suivi médical, l’investissement du père, la gestion des rythmes de l’enfant</t>
  </si>
  <si>
    <t xml:space="preserve">Surveillance du cordon ombilical
Point sur la santé de la mère
</t>
  </si>
  <si>
    <t>Infection utérine suite à la césarienne : traitement en cours</t>
  </si>
  <si>
    <t>Vérification de l’évolution de la cicatrisation de l’ombilic : cordon tombé, ombilic non sec avec présence d’un bourgeon</t>
  </si>
  <si>
    <t>Démarches administratives : fin de droit CMU</t>
  </si>
  <si>
    <t xml:space="preserve">Observation de l’évolution de la cicatrisation du cordon
Accompagnement allaitement.
</t>
  </si>
  <si>
    <t xml:space="preserve">Le bébé dormait dans sa nacelle. Pas de nécessité de le réveiller pour des soins et les parents ont pu enlever juste une partie des vêtements afin que j’observe l’évolution de la cicatrisation du cordon. Au cours de ce léger déshabillage, fait par le père, j’ai pu observer l’attitude de celui-ci envers son enfant. Comportement de bienveillance, d’attention sur son enfant. Le père était vigilant aux moindre petits bruits et geste de son enfant qui lui ferait dire qu’il se réveil. Mère aussi dans l’observation sans être dans l’action, elle aussi très attentive au comportement de son enfant. Mère de plus en plus épanouie. </t>
  </si>
  <si>
    <t>Au vu des problèmes de santé passé nous avons pu échanger sur le possible fatigue de madame. Elle explique se sentir mieux, ce qui est en lien avec ce que j’ai pu observer. Madame dit se sentir moins fatiguer et le père explique qu’elle accepte mieux la nécessité de se reposer.</t>
  </si>
  <si>
    <t>Soutient allaitement, accompagnement à la parentalité</t>
  </si>
  <si>
    <t xml:space="preserve">Relation mère enfant
Mère en mesure de détecter les signaux de son enfant et de les interpréter de façon adaptée et cohérente. Apporte une réponse juste et appropriée
Questionnement sur l’éveil de l’enfant : installation, jouets à proposer et réaction de l’enfant à la présentation d’un hochet
Observation de l’enfant par la mère et la grand-mère.
</t>
  </si>
  <si>
    <t xml:space="preserve">Point sur l’alimentation : souhait de commencer le sevrage et passage au biberon
Questionnement sur le mode de garde pouvant être envisagé
Point sur le développement de l’enfant jusqu’à environ 3 mois : que lui proposer ?
Échange sur le suivi médical : départ du médecin de PMI et suivi provisoire par le médecin traitant et en complément suivi par la puéricultrice
</t>
  </si>
  <si>
    <t>Souhait d’être informée et ou accompagnée sur des espaces parentalité : accompagnement prévu dans un LAEP</t>
  </si>
  <si>
    <t xml:space="preserve">L’alimentation du bébé
Mon projet de vie : accompagnement par l’AS de la CAF vers qui je les ai orientés afin d’avoir un logement autonome (actuellement couple hébergé chez les parents de madame)
Le mode de garde : orientation vers le multi-accueil
Le suivi médical de l’enfant
Les activités en dehors du couple
La possibilité de rencontrer d’autres parents
</t>
  </si>
  <si>
    <t>Mère de plus en plus à l’aise dans l’échange, il est à noter que le père a trouvé du travail et ma visite s’est faite pour la première fois sans lui.</t>
  </si>
  <si>
    <t>accompagnement vers un LAEP et point sur l'alimentation, état cutané, vaccinations, recherche de logement, sommeil</t>
  </si>
  <si>
    <t>observation du portage et des soins effectués par la mère auprès de son enfant. j'ai aussi accompagné les parents vers une structure à l'extérieur du domicile. l'observation était différente, j'ai sentie une mère plus confiante, plus sûre d'elle.  le couple posait des questions sur le lieu et l'intérêt pour l'enfant. madame était à distance de son fils tout en ayant une vigilance sur celui-ci qui dormait. mère attentive aux besoins de son enfant et à ses manifestations. lorsque le petit garçon a été réveillé, recherche du regard ses parents.</t>
  </si>
  <si>
    <t>état cutané: amélioration, de moins en moins de croûtes de lait_x000D_
alimentation: la parents avaient commencé à donner des légumes dans le biberon sur les conseils de la mère de madame. le père n'était pas d'accord avec cette position mais dit-il " il n'y pouvait rien"._x000D_
vaccinations_x000D_
torticolis: orientation chez la kiné à nouveau, va pouvoir être mis en place car madame emménage dans une ville ayant tous les services à proximité_x000D_
sommeil et rythmes</t>
  </si>
  <si>
    <t>l'alimentation_x000D_
le projet de vie: déménagement dans un logement autonome_x000D_
mode de garde: souhait de confier son enfant en crèche une fois par semaine à partir de janvier_x000D_
capacité à demander de l'aide au vu des nouveaux services à proximité du nouveau logement_x000D_
les relations avec la famille: madame et monsieur parlent de nombreuses tensions avec les parents de madame et sont ravis d'avoir un logement à eux</t>
  </si>
  <si>
    <t>madame est de plus en plus à l'aise dans l'échange, monsieur monopolise souvent la conversation mais arrive à entendre la place de chacun._x000D_
madame semble épanouie par le déménagement prévu dans les jours à venir</t>
  </si>
  <si>
    <t>première rencontre dans le nouveau logement_x000D_
point sur la diversification alimentaire</t>
  </si>
  <si>
    <t>madame souhaites avoir les coordonnées d'une sage-femme pour sa rééducation</t>
  </si>
  <si>
    <t>motricité: aime être sur le tapis d'éveil que le couple installe dans l'espace de vie, attrape, joue, sourit_x000D_
rentre en relation avec l'autre_x000D_
alimentation: conseils donnés pour débuter la diversification</t>
  </si>
  <si>
    <t>point sur les relations du couple depuis le déménagement dans leur propre logement: les parents se sentent mieux et les relations avec les parents de madame se sont "détendues"</t>
  </si>
  <si>
    <t>évolution diversification_x000D_
surveillance croissance_x000D_
évolution motricité_x000D_
mode d'accueil</t>
  </si>
  <si>
    <t>j'ai pu constaté un attachement sécure tant avec le père qu'avec la mère. le couple semble plus épanoui depuis l'intégration de leur propre logement et depuis qu'ils sont autonome dans la prise en charge de leur enfant._x000D_
l'enfant rentre en relation avec ses parents par le regard et l'échange de sourires.</t>
  </si>
  <si>
    <t>continuité diversification alimentaire: les parents suivent les conseils donnés à la précédente visite malgré divers autres conseils donnés par les proches_x000D_
motricité: amélioration de la plagiocéphalie_x000D_
inscription à la crèche prévue</t>
  </si>
  <si>
    <t>l'alimentation du bébé_x000D_
le projet de vie_x000D_
les ressources financières: possibilité d'être accompagné pour gérer les factures au début de l'installation_x000D_
mode de garde_x000D_
la relation avec l'enfant: besoin de parler à l'enfant_x000D_
la capacité à demander de l'aide: du fait du changement de logement, il y a un changement des interlocuteurs médicaux sociaux sur ce territoire._x000D_
la possibilité de rencontrer d'autres parents: le couple prévoie d'aller au LAEP qu'on a visité ensemble dés que leur enfant ira mieux (cela fait 15 jours qu'il est malade)</t>
  </si>
  <si>
    <t>faire un point sur la diversification et le développement psychomoteur</t>
  </si>
  <si>
    <t>point sur l'alimentation_x000D_
éveil: agrandir l'espace lui permettant de se mouvoir, favoriser l'installation sur le ventre pendant les phases d'éveil et de jeux. proscrire les écrans</t>
  </si>
  <si>
    <t>l'alimentation_x000D_
l'aménagement du logement: vis à vis de l'installation du tapis d'éveil à distance de la télévision_x000D_
le mode de garde: inscription à la crèche faite</t>
  </si>
  <si>
    <t>établir un plan d'accompagnement avec les futurs parents</t>
  </si>
  <si>
    <t xml:space="preserve">Relation très "professionnelle" car mère interne en médecine/ néanmoins
Est capable de parler de ses ressentis lorsque bb bouge, la joie de vivre une grand aventure
</t>
  </si>
  <si>
    <t>L’alimentation de la mère/ le sommeil de la mère</t>
  </si>
  <si>
    <t>l'alimentation/le suivi médical et vaccination/l'allaitement  maternel</t>
  </si>
  <si>
    <t>les pleurs de bébé la préparation à la naissance/l'accueil du bébé / le bébé secoué/le père, sa place</t>
  </si>
  <si>
    <t>1)informations fiables/2)alimentation du bébé/3)qui fera quoi auprès de bébé/4)la gestion des rythmes du bébé/5)la découverte des signaux du bébé/6)la possibilité de rencontrer d'autres parents/7)les soins quotidiens du bébé/8)le suivi médical du bébé</t>
  </si>
  <si>
    <t xml:space="preserve">faire émerger par les parents  des thématiques </t>
  </si>
  <si>
    <t>mère qui parle de son enfant/se projette dans la rencontre/</t>
  </si>
  <si>
    <t>la santé mentale, du baby blues à la depression</t>
  </si>
  <si>
    <t>alimentation de l'enfant/l'allt maternel</t>
  </si>
  <si>
    <t>le bébé secoué</t>
  </si>
  <si>
    <t>mettre en évidence les besoins de la famille</t>
  </si>
  <si>
    <t>parle de son enfant avec tendresse/bonheur. décrit les réactions de son enfant lors des contacts/des caresses. connait bien les rythmes de son enft/sait identifier ses besoins/ respecte son enfant comme une personne à part entière.</t>
  </si>
  <si>
    <t>la santé mentale</t>
  </si>
  <si>
    <t>l'alimentation</t>
  </si>
  <si>
    <t>la place du père/le réseau social/la mort subite du nourrisson/les pleurs de bébé</t>
  </si>
  <si>
    <t>Recueillir les éventuelles attentes de la mère/évaluer la prise en charge globale</t>
  </si>
  <si>
    <t>Gestes tendres/baisers/ enfouissement du visage de bébé dans le cou de sa mère/ regards et paroles affectueux/ communication verbale mère /bb</t>
  </si>
  <si>
    <t>développement de l'enfant/suivi médical et vaccination/alimentation et allaitement de l'enfant</t>
  </si>
  <si>
    <t>Fin de l’accompagnement panjo mais mise à disposition proposée à la famille</t>
  </si>
  <si>
    <t>mettre en évidence les besoins des parents</t>
  </si>
  <si>
    <t>gestes tendres/paroles affectueuses/présence corporelle/toucher</t>
  </si>
  <si>
    <t>sommeil de la mère et de l'enfant</t>
  </si>
  <si>
    <t>douleurs de bébé/dév de l'enfant de la naissance à 3mois/l'alimentation de l'enfant et l'allaitement maternel</t>
  </si>
  <si>
    <t>sortir avec bébé/les pleurs de bébé/le père, sa place et son accompagnement</t>
  </si>
  <si>
    <t>aborder les thématiques retenus par les parents</t>
  </si>
  <si>
    <t>gestes et paroles rassurantes, tendres/ démonstrations affectives/ attitudes sécures/levé de regard de l’enfant vers son parents/échanges par sourire-réponse/vocalises</t>
  </si>
  <si>
    <t>alimentation de la mère</t>
  </si>
  <si>
    <t>développement de l'enfant/rythmes(sommeil) de l'enfant/le suivi médical/le mode de garde</t>
  </si>
  <si>
    <t>les voyages de bébé/les pleurs de bébé/ le bébé secoué</t>
  </si>
  <si>
    <t xml:space="preserve">Préparation du départ aux Etats Unis
Observation de la relation parents enfants
Faire connaissance avec le papa
</t>
  </si>
  <si>
    <t xml:space="preserve">Maxime dormait à mon arrivée. Il a commencé à pleurer quelque temps après mon arrivée et sa maman est alors allé le chercher rapidement.
Il a alors été installé dans ses bras. Mme a du mal a le tenir assis il a tendance à glisser, elle ne semble pas très à l'aise dans ses gestes avec son bébé.
Mr l'a pris dans ses bras à son tour mais ne semble pas plus à l'aise que Mme il glisse également dans ses bras. Il pleurniche et les parents lui remettent systématiquement la sucette alors qu'il la recrache.
Il est alors installé dans le transat. Utilisation alors de la fiche p141 et p143
La maman parle de son enfant comme d'un bébé cool, il dort néanmoins un peu moins dans la journée mais fait de très bonnes nuits, c'est "une pipelette" dit-elle il est très souriant et sait se manifester quand il n'est pas content. Quand il est sur son tapis d'éveil il essaye d'attraper les objets sur le côté mais ne se retourne pas encore. Il n'aime pas être sur le ventre il réagit vivement lorsqu'il voit les grand parents. Il y a eu quelques jours d'adaptation entre le bébé et son papa qui est revenu de San Francisco depuis 5 jours pour repartir avec sa compagne et son bébé dans 3 jours
Maxime boit très bien ses biberons Mme demande des conseils quant à la diversification alimentaire
</t>
  </si>
  <si>
    <t xml:space="preserve">Mme demande des conseils sur une trousse à pharmacie pour elle et le bébé à emporter aux Etats Unis.
Ses séances de rééducation périnéale sont finies mais elle doit continuer à faire les exercices et refera le point lorsqu'elle reviendra en France
</t>
  </si>
  <si>
    <t xml:space="preserve">Mme a fait la visite du 2è mois de Maxime mais ne pourra pas le faire voir par un médecin avant de partir. Les vaccins n'ont pas été débutés
Mme trouve qu'il va bien et l'emmènera chez le médecin quand elle rentrera en France dans un mois et demi
Il grossit et grandit bien selon elle, elle le voit aux vêtements qui ne vont plus
</t>
  </si>
  <si>
    <t xml:space="preserve">Beaucoup de questions concernant la préparation du voyage, trajet en avion, décalage horaire, matériel nécessaire, logement (Mr n'a encore pas trouvé d'appartement), nombre de biberons à prévoir etc...
Mme ne souhaite pas faire sa vie aux Etats Unis elle ne veut pas priver ses parents de voir Maxime ils y sont très attachés
Pour l'instant le couple est sur de revenir en France le 29/06/17 ils ont les billets d'avion
Mr a beaucoup parlé de son activité professionnelle en début d'entretien et a un peu de mal à parler de son bébé. Il reconnait qu'il n'aura pas beaucoup de temps à consacrer à sa compagne et à son bébé vu l'intensité de son travail ( est entrain de monter une Start-up  et à été démarché par des investisseurs très importants). C'est aussi l'avenir de son enfant qu'il prépare maintenant dit-il mais il essayera de faire son maximum pour être présent et consacrer un peu de temps. Son avenir professionnel est incertain pour l'instant et c'est une position inconfortable pour lui pour l'instant
</t>
  </si>
  <si>
    <t xml:space="preserve">Beaucoup de questions autour de la préparation du voyage.  
Mr est arrivé de San Francisco  il y a 4 jours afin de venir chercher sa compagne et son bébé.
Ils repartent tous ensemble dans 3 jours. Mme est un peu effrayée de ce voyage mais rassurée que son compagnon soit avec elle.
La relation parents enfant reste fragile elle sera à réévaluer à leur retour.
Nous reprendrons contact après le 29/06/2017
</t>
  </si>
  <si>
    <t>Faire connaissance avec Mme lui proposer l’outil d’investigation</t>
  </si>
  <si>
    <t xml:space="preserve">L’alimentation pendant la grossesse, la prise de poids et le changement du corps, le baby blues après l’accouchement </t>
  </si>
  <si>
    <t xml:space="preserve">Comment entrer en relation avec son bébé pendant la grossesse(haptonomie, cours de préparation à l’accouchement en piscine)
Quand et comment savoir qu’il faudra consulter pour son bébé
</t>
  </si>
  <si>
    <t xml:space="preserve">Les vaccins, le couple est contre tous les vaccins car plusieurs cas de sclérose en plaque et de cancer dus aux vaccins selon Mme et ça dans les 2 familles. C’est un gros sujet de préoccupation de Mme
Décès de la sœur jumelle de Mme il y a 2ans et demi
Aménagement du logement avant l’arrivée du bébé Mme va habiter dans un studio en région parisienne avec son compagnon qui travaille à Paris actuellement et reviendra de temps en temps chez elle à Arry
Allaitement et ses difficultés (pas assez de lait, crevasses etc …)
</t>
  </si>
  <si>
    <t>2è VD prénatale</t>
  </si>
  <si>
    <t>Mme explique la position du bébé in utéro qu’il bouge beaucoup. Elle se touche très peu le ventre durant notre entretien</t>
  </si>
  <si>
    <t xml:space="preserve">Mme a été obligée d’arrêter son traitement par Tardiféron car elle été très constipée
Un autre traitement lui a été administré mais celui-ci lui donne des remontées acides
Elle dort mal la nuit elle dit ressentir le besoin de bouger ses jambes
</t>
  </si>
  <si>
    <t>La dernière échographie montre un bébé harmonieux au niveau du développement</t>
  </si>
  <si>
    <t xml:space="preserve">L’outil d’investigation n’a pas été utilisé mais différents thèmes ont été abordés à la demande de Mme :
Allaitement, le trousseau pour la maternité, l’aménagement du logement, les longs trajets avec le bébé en voiture et les vaccins qui posent toujours autant soucis à Mme au vu des antécédents dans les 2 familles 
</t>
  </si>
  <si>
    <t>Première VD post-natal</t>
  </si>
  <si>
    <t xml:space="preserve">Mme est très centrée sur elle-même et ses problèmes : se dit fatiguée, doit assumer seule son bébé a de l’aide de ses parents mais ne peut pas les solliciter tout le temps.
Lorsque Maxime « chouine « elle va le chercher rapidement dans sa chambre mais le remet immédiatement dans la nacelle qui se trouve dans le séjour. Mais il manifeste à nouveau.
Mme le prend alors dans les bras assis contre elle et tourné face à moi
Mme tient son bébé de façon insécure elle le regarde peu, ne le prend pas contre elle, lui met à plusieurs reprises la sucette dans la bouche alors qu’il n’en veut pas. Maxime arrive malgré tout à se rendormir dans ses bras puis se réveille à nouveau
Lorsqu’elle l’a dans les bras il glisse à plusieurs reprises pour se retrouver complétement allongé sur ses genoux.
Mme se plaint que le bébé lui attrape tout le temps les cheveux mais ils sont très longs pas attachés et trainent constamment dans le visage de Maxime sans que Mme ne réagisse trop.
Au moment du change Mme est plus à l’aise dans les gestes. Elle est contente de voir qu’il a pris du poids
Mme dit de Maxime qu’il suit bien du regard, que lorsqu’il est réveillé il regarde partout et qu’il commence à faire des sourires
</t>
  </si>
  <si>
    <t xml:space="preserve">Mme a beaucoup parlé de son accouchement qu’elle a mal vécu. Elle a été déclenchée et aurait préféré que ça se fasse naturellement. Si c’était à refaire elle accoucherait à domicile sans tous ces protocoles dit-elle. Elle ne s’est pas sentie soutenue par l’équipe de la maternité
Mme parle beaucoup de sa fatigue mais elle se sent quand même privilégiée car dit-elle son bébé pleure peu, dort bien même la nuit.
Elle me demande conseil concernant la rééducation périnéale
</t>
  </si>
  <si>
    <t xml:space="preserve">Mme s’inquiète car elle doit partir très prochainement rejoindre son conjoint parti à San Francisco depuis à peine une semaine. Elle emmènera Maxime chez le médecin avant de partir pour la visite du 2è mois mais ne sait pas comment elle fera aux Etats Unis. Elle a prévu d’y rester au maximum 3 mois.
Elle doit se renseigner sur les vaccins à faire avant de partir pour Maxime car elle n’est pas favorable à les faire maintenant, les vaccins ont toujours été un problème pour elle
Mme parle des coliques du bébé qui  en a de temps en temps. Elle a changé de lait cela va mieux
Elle est allé voir un ostéopathe pour Maxime car il tourne la tête toujours du même côté
Il boit bien ses biberons  
</t>
  </si>
  <si>
    <t xml:space="preserve">Mme vit mal le fait de devoir s’occuper seule du bébé elle a hâte de rejoindre son conjoint pour qu’il puisse prendre le relais dit-elle. Mais Mr est très occupé et risque d’avoir peu de temps à consacrer à sa famille.
Mme se sent seule, elle ne semble pas avoir d’amis et ses parents qui habitent en face sont très occupés aussi, elle ne veut pas trop les solliciter
</t>
  </si>
  <si>
    <t xml:space="preserve">Mme est très préoccupé par la préparation de son départ pour les Etats Unis (démarches administratives, billet d’avion etc…). Elle ne connait pas encore sa date de départ
Si Mme part fin mars on se reverra fin juin début juillet si son départ est plutôt mi-avril on se reverra alors avant qu’elle ne parte. Mme doit me tenir informée
Attachement mère enfant fragile à surveiller
</t>
  </si>
  <si>
    <t xml:space="preserve">Préparation du départ aux Etats Unis de Mme
Observation de la relation mère enfant
</t>
  </si>
  <si>
    <t xml:space="preserve"> Maxime a dormi durant tout l'entretien.
La maman a pu expliquer qu'il commence à bien s'éveiller, il est curieux et regarde partout, il commence à se manifester lorsque la maman n'est plus dans son champ de vision et suit bien des yeux. Il fait des sourires réponses et commence à vocaliser
Il aime le bain et les promenades. Il réagit aux bruits forts
Il a du mal par contre à reconnaitre la voix de son papa par skip semble plutôt intrigué.
Il boit bien ses biberons, il faut lui faire faire des pauses sinon il a tendance à boire trop vite. Elle aurait souhaité qu'à la maternité on lui montre comment faire pour donner un biberon
La maman parle désormais plus de son bébé que d'elle, elle semble plus sereine, elle est souriante lorsqu'elle en parle.
Elle arrive désormais à décoder les pleurs de son bébé et arrive mieux à répondre à ses besoins dit-elle
</t>
  </si>
  <si>
    <t xml:space="preserve">Rééducation périnéale débutée.
Infection urinaire récente traitée par ATB
La maman dit qu'elle est toujours fatiguée car il dort 5h la nuit mais dit cependant qu'elle a de la chance car elle a "un bébé idéal" qui ne pleur pas
</t>
  </si>
  <si>
    <t>Maxime va bien il grossit et grandit bien. Il est allé chez le médecin le 04/04/17 pour sa visite des 2 mois. Ses coliques vont mieux mais il régurgite encore un peu</t>
  </si>
  <si>
    <t xml:space="preserve"> La maman se sent seule dans la mesure où son compagnon est pour l'instant aux Etats Unis et qu'il a énormément de travail. Mme doit le rejoindre le plus rapidement possible mais le logement actuel de Mr ne permet pas la venue de Mme et son bébé. Elle espère pouvoir s'y rendre courant mai. En attendant ils communiquent par skip mais c'est très dur pour le couple
Mme met Maxime à l'écran pour que le papa le voit et Mme lui envoie des vidéos de Maxime. Mme sent bien que son compagnon est triste d'être éloigné.
Mme est inquiète concernant le lait qu'elle va pouvoir emmener dans ses bagages car cette marque n'existe pas aux Etats Unis et elle ne souhaite pas en changer maintenant que celui-ci convient à son bébé
</t>
  </si>
  <si>
    <t xml:space="preserve">Mme est toujours préoccupée par son départ aux Etats Unis. Pour l’instant pas encore de date arrêtée car Mme veut faire sa rééducation périnéale en France et Mr n’a pas encore de logement permettant d’accueil Mme et le bébé.
Mme est plus sereine lorsqu’elle parle de Maxime moins stressée, les choses se mettent en place
</t>
  </si>
  <si>
    <t>Retour de San Francisco évaluation de la relation parents enfant</t>
  </si>
  <si>
    <t xml:space="preserve">Maxime a toujours tendance à glisser lorsqu'il est sur les genoux des son papa ou de sa maman cela n'a pas évolué et il est toujours positionné dos à eux dans cette position. Ils sont toujours un peu maladroits dans le portage l'un comme l'autre
Lorsque papa le prend dans ses bras face à lui Maxime a tendance à se blottir contre lui et à chercher l'enfouissement
Il est grognon à mon arrivée et les parents lui remettent la tétine systématiquement pour le calmer, il est en pleine éruption dentaire avec un érythème fessier traité. Fiche N) 37 utilisée
Le papa a du mal à l'entendre pleurer et le reprend facilement à ce moment là lorsque c'est sa compagne qui le porte. Il a des gestes doux envers son bébé mais lui parle peu
le papa dit qu'il est facile de jouer avec lui que Maxime aime cela. Mr a réussi à consacrer un peu de temps à son fils et à sa compagne quand ils étaient aux Etats Unis. Madame dit l'avoir beaucoup promené mais que ça n'a pas toujours été facile Maxime reste néanmoins un "bébé facile" dit-elle mais qui dort moins qu'avant. Il se remet doucement du décalage horaire, il n'est pas encore rythmé pour les siestes cela dépend des jours
Maxime a manifesté de la peur lorsque le chat a sauté sur la table seule la mère l'a évoqué
Activité attachement N°6 utilisé
</t>
  </si>
  <si>
    <t>Très peu elle a évoqué juste ses douleurs abdominales persistantes et ses difficultés suite au décalage horaire</t>
  </si>
  <si>
    <t xml:space="preserve">Maxime a vu le médecin hier il pèse 7kg pour 62cm
Il n'est toujours pas vacciné les parents préfèrent attendre encore qu'il grandisse un peu
Maxime est bien éveillé, très souriant à la sollicitation et spontanément lorsqu'il voit ses parents. Il rit aux éclats Il est tonique et tient bien assis avec maintient. Il attrape ses pieds, il vocalise beaucoup d'après les parents, il est intrigué par le miroir. Il sait rouler du dos au ventre mais pas encore l'inverse
Mme va débuter ces jours ci la diversification alimentaire, conseils donnés
</t>
  </si>
  <si>
    <t xml:space="preserve"> Le couple se rend la semaine prochaine chez les grands parents paternels qui n'ont pas encore vu Maxime</t>
  </si>
  <si>
    <t>Mme a voulu revoir le jeux de cartes mais les questions avaient été abordées précedemment</t>
  </si>
  <si>
    <t xml:space="preserve"> VD reprogrammée le 08/08/2017 avant leur départ de nouveau aux Etats Unis</t>
  </si>
  <si>
    <t xml:space="preserve">Amélioration du lien mère enfant </t>
  </si>
  <si>
    <t xml:space="preserve">A mon arrivée Maxime fini son repas de midi dans les bras de la maman dos à elle. Une meilleure installation est conseillée à la maman d'autant qu'elle dit qu'il régurgite beaucoup. Une installation face à elle est alors préconisée. La diversification alimentaire est revue avec la maman
Maxime est un peu apeuré à mon arrivée et se blottit alors contre sa mère
Elle le sert contre elle et lui dit quelques mots pour le rassurer.
Puis au fur et à mesure que le temps passe il devient souriant
Le papa lui propose le jeu du cache cache qui amuse beaucoup Maxime
Maman s'assoit par terre à côté de son bébé sur le tapis d'éveil pour montrer son évolution puis le papa également
Puis la maman le prend sur ses genoux et lui propose le jeux du grand galop petit trot
Bonne évolution de Maxime qui commence à vouloir ramper pour attraper les objets mets à la bouche et veut être debout, commence à bien se tenir assis
Explication de la figure d'attachement aux parents. Le papa va devoir repartir aux Etats Unis mais ne sait pas encore quand et pour combien de temps
Maxime montre des signes de fatigue en fin d'entretien la maman le berce et il fini par s'endormir dans ses bras
</t>
  </si>
  <si>
    <t xml:space="preserve">Rééducation périnéale et infection urinaire à répétition de la maman </t>
  </si>
  <si>
    <t>Les parents détectent bien les signaux de leur enfant ils ont bien repérer les différentes mimiques de Maxime</t>
  </si>
  <si>
    <t>utilisation de la fiche 41 puis activité attachement N°20 activité N°16 et 19</t>
  </si>
  <si>
    <t xml:space="preserve">Amélioration du lien parents enfants le couple semble plus à l’aise dans leurs gestes avec Maxime ils ont malgré tout encore besoin de guidance. Bonne évolution des acquisitions
Les parents sont satisfaits de l’intervention PANJO et souhaite poursuivre les visites au-delà de 6 mois
</t>
  </si>
  <si>
    <t xml:space="preserve">Suivi de la relation d'attachement parents-enfant et de l'évolution du développement psychomoteur </t>
  </si>
  <si>
    <t xml:space="preserve"> A notre arrivée avec Marjorie (étudiante puéricultrice), Maxime était dans son parc, a d'abord souri puis a pris peur lorsque nous nous sommes approchées. Sa maman l'a alors pris dans les bras et lui a parlé pour le rassurer. 
Le papa est assis à table et travaille sur son ordinateur, il parait stressé par son travail. 
La maman a eu Maxime sur les genoux dos à elle toute l'intervention, ne l'a pas eu une seule fois face à elle. , Elle lui parle, lui sourit mais ne peut pas voir les réactions de son enfant. 
Maxime est un enfant plein de vitalité, curieux, aime jouer avec la nappe de la table, avec le miroir que son papa lui présente, sait prendre correctement les jouets et les rendre à son papa -&gt; jeu avec papa : "je te donne, tu me redonnes"*
Pour le repas, les parents ont investi dans une chaise haute pour pouvoir donner à manger à Maxime en le voyant (sur conseil lors de la précédente visite) 
relation d'attachement parents enfant en cours de mise en place, bonne évolution.
</t>
  </si>
  <si>
    <t xml:space="preserve">Nous avons parlé des visites mensuelles recommandées chez un pédiatre : Maxime n'est pas allé chez le pédiatre depuis juillet et y est allé que peu de fois avant. La maman nous dit ne pas voir l'intérêt d'y aller si Maxime va bien. 
Nous avons évoqué les vaccinations : Maxime n'a reçu aucune dose de vaccin, nous lui avons rappelé les vaccinations obligatoires et celles recommandées. Maman nous dit ne pas vouloir le vacciner avant ses 18 mois et faire seulement le DTP sans sels d'aluminium (vaccin qu'elle trouverait en Belgique) 
Développement fiche n°41 : se hisse pour se mettre debout à l'aide des barreaux du parc  
fait du 4 pattes
commence a développer la préhension fine de la pince supérieure 
joue au jeu du coucou
maitrise la position assise et sait s'y mettre seul 
langage : syllabes 
fiche n°42 : Maxime est méfiant aux premiers abords 
fiche n°46 : Maxime ne fait pas de sieste de la journée (ou très rarement), dort de 23h à 9h30 . Maman dit "moi j'étais pareille je ne faisais pas de sieste" 
fiche n°47 : diversification amorcée, maman donne légumes. ne donne pas de fruit car Maxime n'a pas aimé la pomme la première fois. Donne un petit pot et demi le midi + un bib de 210ml. Maxime a donc 1 bib de 210 le matin, un de 210 à midi, un à 16h et un le soir. Conseil de donner un laitage pour remplacer bib et varier les textures. passage a la soupe le soir possible.
</t>
  </si>
  <si>
    <t xml:space="preserve">fiche n°61 : vont peut être partir aux USA dans 3 semaines, maman appréhende le voyage car Maxime grandit et a besoin de bouger. 
fiche n°30 : nous avons abordé les risques de la vie domestique notamment à cause des fils électriques présents au sol dans la pièce à vivre, le poêle à bois sans barrière, les multi-prises... parents conscients et disent avoir investi dans un parc pour éviter les accidents mais savent que Maxime va avoir besoin de plus d'espace.
</t>
  </si>
  <si>
    <t xml:space="preserve">Enfant éveillé, en intéraction avec ses parents, se développe correctement pour son âge. 
Bonne prise de poids 
Parents souhaitent poursuivre le suivi à domicile. Leur téléphoner pour reconvenir d'un RDV
</t>
  </si>
  <si>
    <t>Faire connaissance avec Mme et lui présenter l’outil d’investigation</t>
  </si>
  <si>
    <t>Elle se touche beaucoup le ventre pendant l’entretien elle parle de la position de ses filles in utéro, de ses échographies et de leur poids estimé</t>
  </si>
  <si>
    <t>Mme menace d’accoucher prématurément et doit rester allongée Mme attend des jumelles</t>
  </si>
  <si>
    <t>La prématurité prend une large place dans l’entretien, les conséquences de la prématurité</t>
  </si>
  <si>
    <t>Qui fera quoi, comment inclure le demi-frère (fils de monsieur) âgé de 18 mois</t>
  </si>
  <si>
    <t xml:space="preserve">Mme aborde d’emblée le gros conflit familial qu’il y a entre sa mère et son compagnon. Ils ne se parlent plus depuis 10 ans. Mme dit former un trio très fusionnel avec sa mère et sa grand-mère toutes trois filles uniques
L’allaitement des jumeaux
Les modes de garde
La gestion des démarches
L’installation de la chambre et la préparation de la valise
</t>
  </si>
  <si>
    <t>Faire le point sur l’évolution de la grossesse de Mme et la rassurer sur la prématurité et le suivi des bébés ensuite</t>
  </si>
  <si>
    <t xml:space="preserve">Mme se touche souvent le ventre durant l’entretien ses bébés sont réveillés et bougent
Elle parle de leur positionnement dans son ventre et s’inquiète car une est en transverse et si elle reste comme ça ça sera une césarienne.
Elle parle à ses bébés.
Les parents ont choisi les prénoms
Le papa aime toucher le ventre de sa compagne lorsque les bébés bougent
</t>
  </si>
  <si>
    <t xml:space="preserve">Sa menace d’accouchement prématuré et du risque de césarienne
Mme est obligée de rester aliter. Elle est très dépendante des autres et de son conjoint 
</t>
  </si>
  <si>
    <t xml:space="preserve">La prématurité, le service de néonatologie, leur poids actuel et le suivi que les bébés auront
Mme a réfléchi elle tirera son lait pour donner à ses filles
</t>
  </si>
  <si>
    <t xml:space="preserve">Les parents ont conscience qu’ils auront du travaille avec 2 nouveaux nés,ils n’auront pas chacun le leur.
Les parents disent vivre actuellement au jour le jour et sont prêt à accueillir leurs bébés si cela devait arriver prochainement. Mr assure tout pour l’instant et compte bien s’investir à fond à la naissance de ses filles
</t>
  </si>
  <si>
    <t>1ère VD Postnatale</t>
  </si>
  <si>
    <t xml:space="preserve">Les parents parlent à leurs enfants, les appellent par leur prénom.
Ils ont des gestes sécurisant et enveloppant quand ils ont leurs enfants dans les bras. Mme dit vouloir" rattraper "le temps perdu à la naissance concernant la séparation mère enfant et dit vouloir prendre le congé parental même si cela risque d'être difficile financièrement
</t>
  </si>
  <si>
    <t>Mme a raconté son accouchement par césarienne qu'elle a très mal vécu moralement et physiquement. Mme a du être ré hospitalisé à distance pour une infection. La séparation mère enfant a été également très difficile d'autant que les jumelles ont été transférées dans le département voisin un jour et demi avant Mme</t>
  </si>
  <si>
    <t xml:space="preserve">Les jumelles ont été hospitalisées à plusieurs reprises depuis leur retour à domicile pour GEA et bronchiolite. Une nouvelle séparation mère enfant très douloureuse pour Mme
A ce jour les filles vont bien elles évoluent bien et grandissent correctement
Charlie a eu plusieurs examens de contrôle(EEG, scanner cérébral et IRM cérébral) pour plafonnement du regard. RAS. A eu également plusieurs prises de sang et une ponction lombaire
</t>
  </si>
  <si>
    <t xml:space="preserve">Mr a recréer du lien avec sa belle mère
Mr a donné sa démission à son travail car son patron n'a pas apprécié et pas compris l'absentéisme de Mr dû aux hospitalisations répétées de sa compagne et de la naissance compliquée de ses filles
Le couple vient de donner son préavis du logement et doivent déménager en Meurthe et Moselle fin avril 2017 et se rapprocher ainsi de la famille et des amis
les parents se partagent les tâches et Mr participe beaucoup au quotidien. Il est très aidant pour Mme mais a parfois du mal à supporter les pleurs notamment la nuit
</t>
  </si>
  <si>
    <t>Le gestion du rythme de l'enfant, la découverte des signaux de l'enfant, le suivi médical</t>
  </si>
  <si>
    <t xml:space="preserve">Mme change de pédiatre car n’a pas eu les réponses à ses questions et a RDV demain
Les jumelles ne seront pas suivi par le réseau RAFAEL.
Atelier massage proposé et accepté pour le prochain RDV
</t>
  </si>
  <si>
    <t>Atelier massage</t>
  </si>
  <si>
    <t>Très bonne relation entre les bébés et leurs parents. Le papa comme la maman sont à l’aise dans les gestes du massage, du change et de l’habillement, ils regardent beaucoup leurs bébés et leurs parlent également tout au long de la séance. Ils sont émerveillés par les bienfaits du massage auprès de leurs bébés qui sont toutes détendues et « mettent leurs doigts de pieds en éventail »</t>
  </si>
  <si>
    <t>Les suites de la césarienne qui ont été douloureuses mais qui vont mieux maintenant</t>
  </si>
  <si>
    <t xml:space="preserve">Les filles commencent à être toniques et à bien tenir leur tête
Charlie a du mal à boire ses biberons ce qui inquiète beaucoup la maman, elle a peur que sa fille ne prenne pas de poids et qu’elle soit ré hospitalisée.
Thays a toujours du mal à s’endormir et à trouver le sommeil elle « ronchonne beaucoup »dit la maman
</t>
  </si>
  <si>
    <t xml:space="preserve">Rapprochement familial envisagé déménagement prévu pour fin avril le couple recherche actuellement un logement  </t>
  </si>
  <si>
    <t>Atelier massage très apprécié par les parents et les bébés. Les parents vont essayer de le refaire régulièrement</t>
  </si>
  <si>
    <t>3è VD postnatale observer le développement des jumelles et le lien mère enfant</t>
  </si>
  <si>
    <t xml:space="preserve">Mme parle beaucoup à ses filles, les caresses leur fait des bisous les appelle "choupette". Les filles sont souriantes à la vue de leur mère.
Au moment du biberon la télé est allumée et l'attention des bébés est difficile à capter. Quand la maman leur parle le regard est toujours tourné vers la télé, elle ne répond pas aux sollicitations de sa mère
Quand la maman la prend dans les bras face à elle, elle cherche alors l'enfouissement
La maman est à l'aise dans le change de ses bébés, ses gestes sont sécures
Mme dit de Charlie qu'elle est plutôt calme que c'est un bébé facile alors que Thaisse "râle" beaucoup.Le couple a beaucoup apprécié l’atelier massage de la visite précédente et essaye de le faire 2 à 3 fois par semaine avant le bain
</t>
  </si>
  <si>
    <t xml:space="preserve">Charlie a été hospitalisée 3 jours car elle ne buvait plus bien ses biberons. Prescription pour changement de lait et introduction de 40gr de carottes à midi et au gouter. Va mieux
Couchée sur le ventre elle se redresse bien ainsi que la tête.
Commence à vocaliser en réponse à une personne fait le sourire réponse, s'anime quand on s'approche
</t>
  </si>
  <si>
    <t xml:space="preserve">Mme apprécie beaucoup son rôle de maman elle prend beaucoup de plaisir à s'occuper de ses filles dit-elle même si elle a peu de temps pour elle. Mme était préparée à ce que l'arrivée de jumeaux soit beaucoup de travail mais c'est finalement moins difficile qu'elle ne pensait dit-elle.
Mme aime promener les filles même si elle est obligée à chaque fois d'attendre que le papa soit là.
Mme ne ressent pas le besoin de se tourner vers une association de jumeaux. Elle se sent bien soutenue par sa famille
</t>
  </si>
  <si>
    <t xml:space="preserve">Le couple va visiter des logements cette semaine pour leur projet de déménagement imminent fin avril probablement juin au plus tard.
Une 6è VD est prévue juste avant leur départ
Mr a retrouvé du travail en intérim
</t>
  </si>
  <si>
    <t xml:space="preserve">Préparation du déménagement
Evolution des filles
</t>
  </si>
  <si>
    <t xml:space="preserve">Thays est très souriante aux sollicitations de sa maman qui lui parle, lui caresse beaucoup le visage, Thays agrippe même le doigt de sa maman et ne le lâche plus. Elle vocalise également à ce moment-là.
La maman a le visage complétement illuminée lorsqu'elle parle de ses filles elle les surnomme "mes choupettes"
Elles apprécient beaucoup le bain. Elles recommencent à se réveiller la nuits alors qu'elles faisaient à peu près leurs nuits
Le papa  a déshabillé Charlie pour la pesée, il lui parle lui fait des sourires, cherche à capter son attention. Charlie est très souriante commence à vocaliser. Elle a bien pris du poids
Le papa est câlin avec sa fille, il lui caresse la joue souvent, il est très à l'aise dans ses gestes.
La maman parle de Charlie en disant qu'elle est en progrès surtout sur le plan alimentaire
</t>
  </si>
  <si>
    <t xml:space="preserve">Charlie va bien elle mange mieux mais début diversification compliqué pour elle surtout concernant les haricots verts. Elle grossit moins vite que sa sœur mais évolue à son rythme
Commence à bien tenir sa tête mais oscille encore un peu à encore besoin de maintien, essaye de la relever quand elle est sur le ventre ainsi que les épaules
Se retourne du côté sur le dos.
Commence à vouloir attraper les objets mais ne les tient pas encore
Commence à rire aux éclats
Thays va bien elle grandit bien et grossit bien
Début diversification alimentaire qui se passe bien
Commence à bien tenir sa tête egalement mais oscille encore un peu à encore besoin de maintien, essaye de la relever quand elle est sur le ventre ainsi que les épaules
Se retourne du côté sur le dos.
Commence à vouloir attraper les objets mais ne les tient pas encore
Commence à rire aux éclats
</t>
  </si>
  <si>
    <t>Le papa exprime ses difficultés avec son ex compagne et son fils âgé de 2 ans. Il dit avoir maintenant 3 enfants et vouloir s'occuper des 3 de la même façon</t>
  </si>
  <si>
    <t xml:space="preserve">Le couple déménage fin avril dans une maison avec un grand jardin sur Tomblaine dans le département 54 juste à côté de la famille de Mme
Le couple est ravi.
Bonne évolution des jumelles, bonne relation parents enfants
Le couple a également beaucoup apprécié le suivi cela a été un bon soutien pour eux et un lieu de paroles également
</t>
  </si>
  <si>
    <t>définir avec le couple les sujets qu’ils souhaitent aborder</t>
  </si>
  <si>
    <t xml:space="preserve">Evoque les mouvements du fœtus ressentis
Parle de son enfant de manière investie (achat de matériel, échographie, prénom) 
</t>
  </si>
  <si>
    <t>L’alimentation</t>
  </si>
  <si>
    <t>Le suivi médical et la vaccination</t>
  </si>
  <si>
    <t xml:space="preserve">Les voyages de bébé
Le réseau de soutien social
</t>
  </si>
  <si>
    <t>1 : les différences entre ma culture d’origine et mon projet parental. 2 :la gestion des démarches administratives. 3 :le mode de garde de l’enfant la 1ère année. 4 :le suivi médical de la femme enceinte. 5 :la gestion des rythmes de l’enfant. 6 :l’aménagement du logement. 7 :le suivi médical de l’enfant. 8 :la découverte des signaux de l’enfant.</t>
  </si>
  <si>
    <t>répondre aux thématiques priorisés par la mère</t>
  </si>
  <si>
    <t>mère évoque la dernière échographie réalisée/ évoque le trousseau et le  choix des vêtements pour la naissance/ mme a hâte de finaliser la chambre du bb</t>
  </si>
  <si>
    <t>préparation à la naissance/ accueil du bébé</t>
  </si>
  <si>
    <t>la résolution des conflits de couple ou la famille/ le suivi médical de la femme enceinte</t>
  </si>
  <si>
    <t>co construction avec les parents de leurs attentes par rapport à la naissance du bébé</t>
  </si>
  <si>
    <t>mère préoccupée par des problèmes personnels et administratifs qui la rendent moins dispo pour son bb lorsque celui-ci la cherche du regard/ le portage n'est pas enveloppant/toutefois est à l'écoute des infos apportées par la puer concernant les pleurs et le besoin de sécurité/ fait état d'observation de son enfant qui démontre une certaine attention</t>
  </si>
  <si>
    <t>développement de l'enfant/ l'alimentation</t>
  </si>
  <si>
    <t>sorties de bébé/les pleurs/la mort subite du nourrisson/ le réseau de soutien social</t>
  </si>
  <si>
    <t>Répondre aux thématiques sélectionnés par la mère</t>
  </si>
  <si>
    <t>paroles tendres/ évoque la communication avec bb/connait bien ses rythmes et ses attentes/ parle de son enft avec fierté/ enfant endormi durant la vad</t>
  </si>
  <si>
    <t>Développement de l'enfant/le suivi médical/l'alimentation /les jouets</t>
  </si>
  <si>
    <t>sorties/les pleurs/le père, sa place et son accompagnement</t>
  </si>
  <si>
    <t>faire émerger des thématiques parentales/poursuite de l'accompagnement</t>
  </si>
  <si>
    <t>geste attentifs/ regard attendrissants/ paroles sécurisantes</t>
  </si>
  <si>
    <t>développement de l'enfant/l'alimentation de l'enfant/suivi médical</t>
  </si>
  <si>
    <t>répondre aux thématiques pointés par la mère</t>
  </si>
  <si>
    <t>portage sécure/ paroles gratifiantes/réponses adaptées aux demandes de l'enfant/ description des préférences de bb</t>
  </si>
  <si>
    <t>développement de l'enfant/le suivi médical</t>
  </si>
  <si>
    <t>les voyages de bb/les pleurs de bb</t>
  </si>
  <si>
    <t xml:space="preserve">1ère VAD PANJO : rappeler brièvement l’étude, informer sur la co-construction, établir un lien, réflexion sur le questionnement actuel et par projection, 20min attachement. </t>
  </si>
  <si>
    <t xml:space="preserve">Engagement et proximité importants, Mme parle à son bébé, elle lui fait écouter de la musique très régulièrement, Mme pratique avec M l’haptonomie chez une SF libérale, elle sait bien déterminer la position du bébé dans l’utérus, elle rêve régulièrement de son enfant, elle se l’imagine et lui a trouvé des traits de caractère (coquin et déjà affirmé). 
L’enfant est très sensible à la voix et au toucher de M selon Mme, elle décrit une complicité entre le père et son fils. </t>
  </si>
  <si>
    <t>Quel est le suivi médical préconisé (pédiatre ? méd tt ?fréquence ?...), signes d’inquiétudes comportement de l’enfant, les vaccinations.
Les pleurs (comment les décoder), comment gérer les coliques, le rythme de l’alimentation, le rythme jour/nuit.</t>
  </si>
  <si>
    <t xml:space="preserve">Mme pense avoir un rôle de protecteur pour son fils car actuellement elle est en MAP et souhaite le préserver de ce stress. Bébé miracle car Mme a de l’endométriose et les médecins lui avait dit que ce serait difficile de développer une grossesse. 
Elle fait également preuve « d’autorité » en lui parlant et en «  l’obligeant » à rester in-utéro pour l’instant.
</t>
  </si>
  <si>
    <t xml:space="preserve">Le suivi médical de l’enfant, la gestion des rythmes de l’enfant, la découverte des signaux de l’enfant, les connaissances sur le développement du fœtus. </t>
  </si>
  <si>
    <t>2ème VAD prénatale PANJO : établir un lien, réflexion sur le questionnement actuel et par projection, 20 min attachement.</t>
  </si>
  <si>
    <t xml:space="preserve">Engagement et proximité des parents et leur bébé. Le choix du prénom s’est défini, les parents hésitaient entre plusieurs prénoms et la mère a rêvé une nuit qu’elle l’appelait ce qui leur a permis de fixer leur choix. 
Frustration de ne plus pouvoir pratiquer l’haptonomie. Comme l’utérus et hyper contractile, les professionnels qui suivent madame durant sa grossesse ont demandé d ‘arrêter pour éviter de provoquer des contractions.
</t>
  </si>
  <si>
    <t xml:space="preserve">Mme s'interroge beaucoup quant au risque de naissance prématurée: 
à partir de combien de semaine respire-t-il de façon autonome? A partir de combien de semaine tété-t-il bien? 
</t>
  </si>
  <si>
    <t xml:space="preserve">Les connaissances sur le développement du fœtus
L’aménagement du logement : le matériel requis pour la chambre et pour bébé. Choix des biberons.   
la préparation à l'accouchement : Mme s’inquiète car n’a pas suivi de préparation à la naissance car devait restée alitée. Elle a les SF qui viennent faire 1 monito 1*/semaine. Préparation du trousseau vu, les signes d’alerte, quand aller à la maternité, comment gérer la douleur des contractions, les positions d’accouchement, la respiration  et la poussée. 
</t>
  </si>
  <si>
    <t xml:space="preserve">1ère VAD post natale/ faire le point sur la naissance et les questionnements de la mère. </t>
  </si>
  <si>
    <t xml:space="preserve">proximité importante, écoute de la mère à l'égard des besoins de son fils, engagement+++ 
mère très attendrie par son fils, l'observe beaucoup, besoins de contact
</t>
  </si>
  <si>
    <t>L'alimentation (lait artificiel, les biberons, le rythme des biberons), l'éveil (comment favoriser le développement moteur de son enfant en adéquation avec son âge et ses capacités), le sommeil (ou faire dormir l'enfant, comment?), les coliques, les pleurs, le suivi médical.
mère un peu perdue entre les discours ambivalents et non concordants des différents professionnels: réassurance à ce niveau. 
"faites-vous confiance".</t>
  </si>
  <si>
    <t>le mode de garde, l'alimentation du bébé, les ressources médicales et sociales dispos, la découverte des signaux de l'enfant, les changements d'humeur après l'accouchement.</t>
  </si>
  <si>
    <t>point alimentation/pleurs</t>
  </si>
  <si>
    <t>relation très fusionnelle de la mère et son bébé qui est proche et à l'écoute de son enfant. proximité+++ 
séparation mère enfant difficile</t>
  </si>
  <si>
    <t xml:space="preserve">mère a un problème de brulure grave avec une prise en charge kiné régulière, ne peut pas porter en porte bébé ou en écharpe son enfant ce qui l'affecte.  
difficultés à porter des charges lourdes dont le bébé.
l'humeur et les pleurs de la mère ont été abordés, se sent parfois dépassée,  difficulté à mettre un frein aux visites et aux sollicitations extérieures. échelle EPDS à prévoir.
</t>
  </si>
  <si>
    <t xml:space="preserve">prise de poids 
rythme de l'alimentation/ rythme du sommeil 
les coliques 
les sorties 
le portage
</t>
  </si>
  <si>
    <t>atelier massage/point sur alimentation et coliques</t>
  </si>
  <si>
    <t>lever de regard de M sur sa mère
relation sécure
bébé  détendu dans les bras de sa mère / fixe le regard de sa mère la cherche des yeux
manifeste des signes de bien être comme les doigts de pieds en éventail pendant le massage.</t>
  </si>
  <si>
    <t xml:space="preserve">portage et CI liés à sa problématique santé. 
été psychologique: échelle EPDS cotée à 6
</t>
  </si>
  <si>
    <t xml:space="preserve">alimentation (rythme, quantité, biberons et tétines)
gestion des coliques et des pleurs
massage anticolique
position de regroupement
le reflux et les régurgitations.
</t>
  </si>
  <si>
    <t xml:space="preserve">difficulté à trouver la place de chacun dans la famille
la mère décode les signaux du bébé mais c'est plus difficile pour le père qui travaille et passe moins de temps avec M. 
Le père "ne supporte" pas d'entendre pleurer son fils car pour lui il a mal 
et c'est très angoissant.
Mme est mal à l'aise de voir que le bébé pleure plus le soir quand le père est là et à le sentiment qu'il ne profite pas de son fils comme elle.
</t>
  </si>
  <si>
    <t>réassurance de la mère dans ses compétences à détecter les signaux d l'enfant.</t>
  </si>
  <si>
    <t xml:space="preserve">Hypersensibilité de Mme: difficulté à gérer ses émotions quand bébé manifeste des signes de gêne et d'inconfort. 
Supporte difficilement de voir "souffrir" son enfant. 
Recherche absolue de l'enfant paisible et bienheureux. 
Réciprocité dans les échanges visuels, les regards entre la mère et l'enfant
Jeu de vocalises et d'imitation. 
Engagement ++++ de Mme auprès de son fils .
Proximité: bébé manifeste son mécontentement dès que sa mère n'est plus dans son champ de vision.
Mme a des difficultés à s'éloigner du domicile et à confier son enfant à qq'1 d'autre.
</t>
  </si>
  <si>
    <t xml:space="preserve">Les douleurs liés aux reflux:
Conseils hygiéno-diététiques
Conseils portage+++
Alimentation (fréquence et quantité des biberons, quel type de lait) et Traitement médicamenteux du reflux
Suivi médical et les effets indésirables des vaccins
Le sommeil de l'enfant en journée: dort peut la journée ou de manière fractionnée entrainant inquiétude de la mère.
Inquiétude de la mère en ce qui concerne les bruits respiratoires du bébé durant son sommeil (enregistrement sonore écouté par la professionnelle).
</t>
  </si>
  <si>
    <t xml:space="preserve">intrusion de la belle famille dans leur relation familiale
Les parents de M vivent à proximité de Paris mais viennent régulièrement les voir presque 1*/semaine (dorment à l'hôtel) 
Mme verbalise qu'elle ne trouve pas de moment avec son conjoint pour se retrouver seuls avec leur bébé.
Cette situation commence à lui peser et son compagnon n'ose pas en parler aux grands parents de peur de les froisser.
</t>
  </si>
  <si>
    <t xml:space="preserve">Point pleurs/ alimentation/ suivi médical et examens médicaux </t>
  </si>
  <si>
    <t xml:space="preserve">proximité/ engagement / réciprocité/ hypersensibilité de la mère. 
belle relation entre la mère et l'enfant
Marius cherche le regard de sa mère, tourne la tête pour la voir quand elle n'est pas dans son champ de vision.
s'agite à l'approche de sa mère, vocalise en la regardant dans les yeux
recherche le fouissement lorsqu'il est porté. 
activité attachement n°5: réaction de Marius aux différentes intonations de voix et à l'appel de son prénom
activité attachement n°6: je joue et tu souris
</t>
  </si>
  <si>
    <t xml:space="preserve">Le RGO et sa prise en charge/ les pauses respi. 
la gestion des pleurs
l'alimentation et l'intolérance aux pn de lait de vache/ fractionnement de l'alimentation/ prise de poids/ installation en proclive trucs et astuces. 
l'écho transfontanellaire  à venir
l'éveil du bébé/ comportement du bébé/ ses capacités
le vécu de l'hospitalisation
</t>
  </si>
  <si>
    <t xml:space="preserve">Rôle du parent dans la gestion des pleurs/ réaction de la mère et du père/ A quel moment les pleurs? surtout après les repas
solution trouvée: massage et position vertical sur le ventre contre son parent 
Madame arrive à garder son calme maintenant et réconforter Marius 
Monsieur est rapidement stressé et Marius ne se calme pas.
</t>
  </si>
  <si>
    <t>point alimentation/ RGO/ devpt psychomot</t>
  </si>
  <si>
    <t xml:space="preserve">Belle relation entre la mère et le bébé: regard et sourires complices
M. cherche à attirer l'attention de sa mère
vocalise, raconte avec fierté à sa mère
apprécie les contacts corporels, apparait en sécurité et détendu dans les bras de sa mère. 
la mère réagit rapidement quand son bébé est gêné et sait dire ce qui le bouleverse, répond aux besoins de M. 
La mère détecte les signaux de son bébé
</t>
  </si>
  <si>
    <t xml:space="preserve">l'alimentation (changement de lait, quantité bues, temps pour boire le biberon...)
3 épisodes d'obstruction des voies aériennes par un bouchon de glaires/lait ayant entrainé une marbrure +/- cyanose , la mère a réagit en faisant une man¿uvre équivalent à la man¿uvre de Mofenson
parents inquiets par rapport au risque de fausses routes et d'apnées
les parents ne dorment pas sereinement 
le sommeil: la mère décrit une différence entre le sommeil nocturne et  diurne de son bébé.
la plagiocépahlie
</t>
  </si>
  <si>
    <t xml:space="preserve">s'accorder du temps personnel et en couple
comment gérer la séparation avec son enfant 
comment gérer la reprise du travail
comment trouver un mode de garde
</t>
  </si>
  <si>
    <t>éveil et développement psychomoteur/ diversification alimentaire.</t>
  </si>
  <si>
    <t>M. et sa mère ont une relation très complice
échanges de regard et besoin de proximité réciproque
M. cherche le réconfort dans le regard et dans les bras de sa mère
la mère répond de façon adaptée aux sollicitations de son fils</t>
  </si>
  <si>
    <t xml:space="preserve">santé mentale: comment se sent--elle en tant que mère, a-t-elle trouvé sa place au sein de la nouvelle unité famille, les relations de couple, la place du papa 
stress de Mme qui a dû intervenir à plusieurs reprises sur des fausses routes de M.
</t>
  </si>
  <si>
    <t xml:space="preserve">Le développement moteur, activités possibles à proposer pour favoriser le développement 
Mme se rend compte que M. est plus intéressé par les relations aux autres et le langage que les activités motrices.
Alimentation (diversification alimentaire et quantité) : légumes introduits donnés après le biberon. Conseil donner les légumes puis le biberon après et conseil introduction des fruits vers16H.  
Les sorties: Mme fréquente régulièrement la ludothèque, M. apprécie beaucoup d'être au contact d'autre enfants. 
activité bébé nageur 
Orientation à la médiathèque pour participer à l'île aux bébés. 
Les douleurs liées au reflux
le rituel du coucher
</t>
  </si>
  <si>
    <t>Mme est la figure d'attachement principale de , elle a des difficultés à confier son fils à d'autres personnes qu'elle ou le papa.
hypersensibilité maternelle et inquiétude quant aux risques liés au reflux</t>
  </si>
  <si>
    <t xml:space="preserve">réévaluez les besoin de conseil des parents, faire le pions par rapport au conseil déjà apporter. </t>
  </si>
  <si>
    <t>Bonne relation mère enfant , mère attentive, Baptiste cherche sa maman du regard quand elle parle.</t>
  </si>
  <si>
    <t>développement d'un bébé de 2 mois, son alimentation et ses besoins, les rythme de l'enfant</t>
  </si>
  <si>
    <t>relation avec l'enfant, la résolution des conflit de couple, les activité en dehors du couple</t>
  </si>
  <si>
    <t>1ere visite : prise de contact, explication intervention, points sur les sujet que les parents souhaite aborder.</t>
  </si>
  <si>
    <t>enfant investit, mère attentive à ses mouvements. Les parents pratiques l'haptonomie.</t>
  </si>
  <si>
    <t>1er achat de jouet, choix du pédiatre ou du généraliste pour le suivit. Suivie médical à la sortie de la maternité.</t>
  </si>
  <si>
    <t>l'accueil de bébé. Notion de projet de vie.</t>
  </si>
  <si>
    <t>l'aménagement du logement. Alimentation du bébé (allaitement ou bib). Le stress de devenir parent. Les valeurs à transmettre aux bébé.la résolution de conflit dans le couple ou l famille. Le suivit médical du bébé.</t>
  </si>
  <si>
    <t>reprendre les points demander par la famille et encore non aborder</t>
  </si>
  <si>
    <t>fatigue, examen prevu</t>
  </si>
  <si>
    <t>développement in-utero de l'enfant</t>
  </si>
  <si>
    <t>préparation à la naissance, accueil du bébé, gestion stress suite aux décès à la naissance de l'enfant d'une amie il y a quelques jours.</t>
  </si>
  <si>
    <t>point mode de garde, réponse question famille</t>
  </si>
  <si>
    <t xml:space="preserve"> papa attentif à son enfant, le connait bien (réaction, ce qu'il aime, ce qu'il aime pas) </t>
  </si>
  <si>
    <t>développement psycho moteur, jeux avec l'enfant sur la tapis d'éveil, mise en station assise de l'enfant. Conseil alimentation (diversification)</t>
  </si>
  <si>
    <t>point suite début adaptation chez assmat</t>
  </si>
  <si>
    <t>Baptiste regarde sa mère++, gazouille pour attirer l'attention sur lui quand elle me parle. Mme attentive à son fils, lui parle, répond à ses sollicitations</t>
  </si>
  <si>
    <t>développement psychomoteur : les capacités de Baptise, ce qu'il fait/ne fait pas</t>
  </si>
  <si>
    <t>besoin de l'enfant 0/3 mois</t>
  </si>
  <si>
    <t>capacité de l'enfant à soulever sa tête, fixer le regard/tourner la tête vers la personne qui parle</t>
  </si>
  <si>
    <t>vaccinations, besoin de l'enfant dans le premier mois de vie, le sommeil ,les pleurs de bébé</t>
  </si>
  <si>
    <t>organisation du couple dans la prise en charge de l'enfant</t>
  </si>
  <si>
    <t>montrer à la maman son habilité à répondre aux signaux de son enfants</t>
  </si>
  <si>
    <t>Baptiste à la sieste durant l'entretien.</t>
  </si>
  <si>
    <t>mise en avant des acquis moteur de l'enfant observer par les parents. Point sur le début de la diversification alimentaire. Mode de garde (place en crèche à compter de juillet, le couple ne sais pas si accepte ou laisse Baptiste chez assmat).</t>
  </si>
  <si>
    <t>Rôles de chaque parents auprès de Baptiste (qui fait quoi quand)</t>
  </si>
  <si>
    <t>point fin d'étude</t>
  </si>
  <si>
    <t xml:space="preserve">maman attentionner mais en difficulté lors du change car bébé bouge beaucoup.l'enfant mene "le jeu" durant tous le change </t>
  </si>
  <si>
    <t>développement psychomoteur : point sur les acquisition de l'enfant et jeu proposé en fonction de son âge (coucou , motricité au sol...)</t>
  </si>
  <si>
    <t>point sur l'étude : famille heureuse d'avoir participer à l'étude car cela lui a permis d'avoir une personne pour répondre à leurs questionnement et les guidés dans leur premiers pas de parents.</t>
  </si>
  <si>
    <t>Aborder des thèmes retenus lors de la 1ère vad</t>
  </si>
  <si>
    <t>Contact physique de la future mère avec son ventre/ propos bienveillants et investis des parents.</t>
  </si>
  <si>
    <t>baby-blues/sommeil de la mère/alimentation de la  future mère</t>
  </si>
  <si>
    <t>Représentation et vécu de la grossesse /préparation à la naissance/le père sa place et son accompagnement</t>
  </si>
  <si>
    <t>Les ressources financières/ les changements d'humeur après l'accouchement/les modes de garde/ la préparation à l'accouchement</t>
  </si>
  <si>
    <t>faire le point suite à la naissance du bébé</t>
  </si>
  <si>
    <t>parents investis dans la relation: parole positives, bienveillantes, gestes tendres./ regards protecteurs,  fiers/ participation du père aux soins de nursing et reconnaissance des besoins de bébé</t>
  </si>
  <si>
    <t>l'allaitement maternel et l'alimentation de l'enfant/ le suivi médical et la vaccination</t>
  </si>
  <si>
    <t>voyage de bébé/sortir avec bébé/l'enfant né prématurément/ la place du père</t>
  </si>
  <si>
    <t>Enfant né prématurément à 35 SA+6j</t>
  </si>
  <si>
    <t>aborder des thématiques en lien avec les attentes des parents</t>
  </si>
  <si>
    <t>émotion de la mère/gestes tendres/portage/maternage doux/paroles rassurantes, gratifiantes</t>
  </si>
  <si>
    <t>Développement de l'enfant/ alimentation du bb /suivi médical</t>
  </si>
  <si>
    <t>les voyages de bb</t>
  </si>
  <si>
    <t>mettre en évidence les thématiques des parents</t>
  </si>
  <si>
    <t>portage/ mots tendres/ baisers/ paroles gratifiantes /descriptif des progrés</t>
  </si>
  <si>
    <t>le développement de l'enfant/l'alimentation</t>
  </si>
  <si>
    <t>Dernière visite dans le cadre de l’étude/ parents très satisfaits de l’accompagnement réalisé/reprise de travail pour Madame de manière sereine/ Mise à disposition proposée</t>
  </si>
  <si>
    <t xml:space="preserve">Parents ont un discours investi envers l’enfant. Mère pose ses mains sur son ventre. La mère parle beaucoup des mouvements du foetus qu’elle ressent avec beaucoup de satisfaction. Madame invite  son mari dans la discussion. </t>
  </si>
  <si>
    <t>L’alimentation de la femme. Le tabagisme passive. L’activité physique. Le sommeil de la mère</t>
  </si>
  <si>
    <t>Le réseau de soutien social</t>
  </si>
  <si>
    <t>1 : qualité du logement-2 : la préparation à l’accouchement-3 :les changements d’humeur après l’accouchement-4 :l’alimentation du bébé-5 :le mode de garde de l’enfant le 1ère année-6 : les ressources financières</t>
  </si>
  <si>
    <t>Présentation Panjo, PMI, connaissance des parents</t>
  </si>
  <si>
    <t xml:space="preserve">Une séance haptonomie a été faite chez une sage-femme libérale. Les parents parlent au fœtus, lui font écouter de la musique, chante des berceuses
Madame ne sait pas décrire la position du bébé dans son ventre mais pose les mains et lui transmet de la chaleur
</t>
  </si>
  <si>
    <t xml:space="preserve">Travail des deux parents avec présence respective au domicile
Mode de garde avec souhait d’embaucher une assistante maternelle privé que madame a pu rencontrer sur son lieu de travail
Rendez-vous médicaux, passé de fausse couche, travaux dans la maison, 
</t>
  </si>
  <si>
    <t xml:space="preserve">Croissance
Echographies faites tous les mois chez le gynécologue
</t>
  </si>
  <si>
    <t>Les changements d’humeur après l’accouchement, les connaissances sur le développement du fœtus, la gestion des démarches administratives, les ressources médicales et sociales disponibles, la relation avec l’enfant, la gestion des rythmes de l’enfant</t>
  </si>
  <si>
    <t xml:space="preserve">Visite pot natale précoce </t>
  </si>
  <si>
    <t xml:space="preserve">Mère observe  son bébé de 13 jours, 
Bébé dort tout le temps de l’entretien dans une autre pièce à coté, dans son berceau
</t>
  </si>
  <si>
    <t>Sommeil de la mère et de l’enfant</t>
  </si>
  <si>
    <t>Accouchement, allaitement maternel suivi médical, vaccinations</t>
  </si>
  <si>
    <t>Pleurs du bébé, sorties</t>
  </si>
  <si>
    <t>parents disponibles pour leur enfant, attentifs aux sollicitations, réconfortants dans les situations de détresse, prennent du plaisir au contact lui, font preuve de sensibilité envers l'enfant</t>
  </si>
  <si>
    <t>activité sportives de la mère, rendez vous médicaux</t>
  </si>
  <si>
    <t xml:space="preserve">croissance de l'enfant, habillement, sommeil (dort bien de 22h à 6h)
allaitement maternel au biberon et au tire lait
douleurs abdominales du bébé qui se tortille beaucoup, grimace
</t>
  </si>
  <si>
    <t xml:space="preserve"> habillement, sommeil (dort bien de 22h à 6h)</t>
  </si>
  <si>
    <t>Suivi PANJO post-natal, soutien à la parentalité, accompagnement, répondre aux questions de la maman</t>
  </si>
  <si>
    <t xml:space="preserve">Maman sait répondre aux signaux de son enfant par le portage, les caresses, la parole. Relation d'attachement mère-enfant établie.
Naomi cherche beaucoup l'attention de sa maman elle la cherche beaucoup du regard. Elle se calme instantanément dans ses bras
La maman très épanouie "s'illumine" quand elle parle de son enfant
</t>
  </si>
  <si>
    <t xml:space="preserve">Nous avons abordé le sommeil de l'enfant et de la mère. Naomi dort relativement bien et sa maman parvient à trouver des moments pour se reposer. </t>
  </si>
  <si>
    <t xml:space="preserve">Nous avons abordé les douleurs liées aux coliques que Naomi présentait les suivis précédents. La maman trouve que Naomi à l'air moins douloureuse depuis qu'elle pratique le massage.
Naomi est attentive aux bruits, aux voix, suit du regard, et répond aux sourires. Sa maman nous dit qu'elle vocalise mais, étant donné qu'elle venait de se réveiller, elle n'a pas vraiment émis de son de la sorte. 
</t>
  </si>
  <si>
    <t xml:space="preserve">Nous avons parlé des sorties, maman est au courant qu'elle peut sortir avec son enfant et connait les conditions météorologiques à respecter et d'habillage. 
Nous avons parlé du rôle du père : le papa est présent, sa maman dit qu'il est un "papa poule", et qu'il est investi dans la relation avec Naomi
</t>
  </si>
  <si>
    <t>Activité attachement N°6,10 et 13</t>
  </si>
  <si>
    <t xml:space="preserve"> Relation d'attachement mère enfant mise en place. 
Maman volontaire pour s'investir auprès de sa fille notamment avec les massages. La maman arrive très bien a repérer les besoins et les signaux de sa fille
</t>
  </si>
  <si>
    <t xml:space="preserve">Mme est toujours souriante lorsqu'elle parle de son bébé, se touche parfois le ventre au cours de l'entretien, parle de ses échographies.
Le prénom a été choisie puisque Mme connait le sexe de son bébé.
Elle sent bien bouger son bébé mais Mr a du mal a le sentir.
Le fils de Mr aime également venir toucher le ventre lorsque le bébé bouge il lui parle beaucoup dit-elle
Mme dit avoir eu un peu de mal à "imaginer et à visualiser" son bébé à la naissance en raison de la mixité ethnique du couple(Mr est Sénégalais) mais désormais elle "arrive à voir l'image" de son bébé dans son imaginaire.
La valise est prête depuis quelques jours
</t>
  </si>
  <si>
    <t>découverte d'une hypothyroïdie au cours de la grossesse nécessitant un traitant et la fatiguant beaucoup. Ca va mieux depuis quelques temps Mme a retrouver une certaine vitalité qu'elle avait perdu</t>
  </si>
  <si>
    <t>Tout va bien pour le bébé les échographies sont bonnes elle se développe bien</t>
  </si>
  <si>
    <t xml:space="preserve">La culture du couple est différente et cela inquiète un peu Mme concernant l'éducation. Mr n'assistera pas à l'accouchement car dans sa culture cela porte malheur. Mme a eu du mal mais a fini par l'accepter et à demander à sa mère si elle pouvait l'accompagner dans ce moment et finalement Mme est contente de pouvoir partager ce moment avec sa mère sachant que son mari ne sera pas loin puisqu'il sera dans le couloir.
Le choix du prénom a été également un peu difficile car la belle famille souhaitait un prénom musulman. Après négociation le prénom musulman sera mis en 2è prénom
</t>
  </si>
  <si>
    <t xml:space="preserve">Allaitement maternel cela tient à c¿ur à Mme de réussir à allaiter
Discussion autour de l'accouchement, de la préparation à l'accouchement de l'arrivée du bébé et de l'organisation
Mode de garde et reprise du travail Mme a une opportunité qui s'offre à elle mais doit y réfléchir
</t>
  </si>
  <si>
    <t>Mme est très contente d’avoir du soutien avec le projet PANJO elle est contente de pouvoir trouver des réponses et de l’écoute</t>
  </si>
  <si>
    <t>1ère visite post natale</t>
  </si>
  <si>
    <t xml:space="preserve">Mme parle de son accouchement comme "d'une belle découverte de sa fille à la naissance avec qui elle a tout de suite échanger leur regard puisqu'elle dit que Maomi a tout de suite ouvert ses yeux et la regarder intensément" Mme parle d'un moment magique qui lui a fait oublier la douleur de l'accouchement
Mme se dit pas stressée par les pleurs de son bébé alors que le papa a plus de mal , c'est un papa "poule" dit-elle
Mme parle doucement et posément à sa fille et la caresse beaucoup au moment de l'endormissement et pose un regard rempli de tendresse sur elle, elle la regarde beaucoup et a le visage illuminée lorsqu'elle parle de Naomi
</t>
  </si>
  <si>
    <t xml:space="preserve">Mme reparle de son hypothyroïdie découverte pendant la grossesse cela va mieux et pourra peut être arrêter son traitement prochainement.
Mme a eu également une petite déchirure à l'accouchement qui la fait beaucoup souffrir au début ça va mieux maintenant
</t>
  </si>
  <si>
    <t xml:space="preserve">Petit poids de naissance avait perdu beaucoup de poids après la naissance ce qui a nécessité d'introduire des compléments à l'allaitement
Noami pleure beaucoup selon Mme
Ils sont allés voir le médecin hier qui a conseillé d'arrêter les compléments
Naomi continue a beaucoup pleurer conseils donnés
</t>
  </si>
  <si>
    <t xml:space="preserve">La grand mère maternelle était présente à l'accouchement puisque les coutumes de Mr Bodian ne l'autorisait pas a être présent à ce moment là
Mme Bodian a beaucoup aimé ce moment de partage avec sa maman, elles étaient toutes les deux très émues.
La grand mère paternel donne beaucoup de conseils à Mme Bodian notamment concernant l'allaitement que Mme n'apprécie pas 
Mr Bodian est très papa "poule" et a du mal a entendre sa fille pleurer le couple est parfois en désaccord
Mme a finalement décidé de prendre un congé parental dans un premier temps pour profiter au maximum de sa fille
</t>
  </si>
  <si>
    <t>Une VD est reprogrammée le 04 juillet pour un suivi poids</t>
  </si>
  <si>
    <t xml:space="preserve"> Suivi poids</t>
  </si>
  <si>
    <t xml:space="preserve">Mme a le regard toujours penché sur sa fille elle lui parle beaucoup et la caresse doucement
Naomi est très attentive quand sa maman lui parle elle ouvre sa bouche comme si elle cherchait à sortir des sons
</t>
  </si>
  <si>
    <t xml:space="preserve">Naomi a perdu 300gr par rapport à la pesée de chez le médecin du 26/06 alors que Mme décrit un allaitement sans compléments qui se passe plutôt mieux qu'avant. Mme avait pris des stimulants pour son allaitement qui lui ont provoqués un engorgement mais ça va mieux depuis 2 jours
Noami semble vigoureuse sur la tétées au vu des dires de la maman elle semble repu après la tétée et tient entre 2 et 4 heures entre 2 tétées avec au moins 6 tétées par jour. Naomi ne régurgite jamais, a les couches remplies d'urines  quasiment à chaque changes et a des selles tous les jours ou tous les 2 jours.
Naomi pleure vigoureusement lorsqu'elle a faim et ne semble pas hypotonique. La maman dit au contraire que c'est une petite fille plutôt tonique qui pousse sur ses jambes
Mme la mise au sein devant moi la position au sein est bonne, Noami prend bien tout le mamelon
</t>
  </si>
  <si>
    <t xml:space="preserve">La maman est très inquiète et le papa a déjà téléphoné pour connaitre le poids du jour
Les conseils de sa belle mère commence à lui peser de plus en plus
</t>
  </si>
  <si>
    <t>suivi poids</t>
  </si>
  <si>
    <t xml:space="preserve">D'après la maman et la grand mère présente ce jour Naomi est une petite fille bien éveillée qui suit bien du regard(j'ai pu effectivement le constater) et qui commence à répondre par le sourire
La maman est très à l'aise dans ses gestes avec sa fille au moment du change, l'embrasse beaucoup, a des gestes enveloppant et sécures
</t>
  </si>
  <si>
    <t xml:space="preserve">Naomi prend très peu au sein 10 à 30gr et prend peu en complément également. Elle s'endort très vite , elle est vite rassasiée sans que l'on puisse la réveiller.
Elle reste néanmoins tonique lorsqu'elle est réveillée et qu'elle a faim
Pas de signes de déshydratation , des urines et des selles fréquentes, pas de régurgitations
Conseils donnés: changer les tétines pour du caoutchouc pour que ça soit moins difficile à tirer proposer des biberons toutes les 3 heures en systématique et si pas de changement aller consulter aux urgences de Claude Bernard , continuer de tirer le lait pour Mme et prendre un peu de Galactogil pour ne pas perdre la lactation
</t>
  </si>
  <si>
    <t xml:space="preserve">  A pris 30gr depuis hier boit 10 à 30gr au sein et 10 à 20gr en complément se fatigue vite. Passage au biberon en systématique toutes les 3 heures avec tétine en caoutchouc et consultation aux urgences si pas d'amélioration. VD programmée le 07/07 en fonction d'une hospitalisation ou pas</t>
  </si>
  <si>
    <t xml:space="preserve"> Suivi poids après hospitalisation</t>
  </si>
  <si>
    <t xml:space="preserve">Naomi a repris du poids elle pèse 3080gr et boit entre 90 et 120 ml au biberon la maman donne le sein ensuite
Conseils donnés pour commencer par donner le sein et les compléments ensuite. Naomi est toujours bien éveillée et commence à vouloir sortir des sons, elle suit très bien du regard
</t>
  </si>
  <si>
    <t>Toute la famille est présente ce jour y compris le 1/2 frère et la 1/2 sœur de Naomi qui prenne très à cœur leur rôle de frère et sœur</t>
  </si>
  <si>
    <t>Viendra à la CPP le 18/07 pour être repesée et être vu par le médecin</t>
  </si>
  <si>
    <t xml:space="preserve"> Atelier massage</t>
  </si>
  <si>
    <t xml:space="preserve">Très bel échange entre la maman et son bébé Naomi ne quitte pas les yeux de sa mère et essaye déjà de vocaliser et de sortir des sons
La maman lui parle beaucoup la regarde beaucoup
Naomi semble apprécier le massage elle s'étire pousse de petits cris et ouvre ses orteils en éventail 
A la fin du massage Naomi commence à s'agiter la maman la prend alors dans ses bras la câline lui fait des bisous.
Mme Bodian dit bien profiter de sa fille en ce moment les enfants de Mr n'étant pas là en ce moment
</t>
  </si>
  <si>
    <t>Naomi a repris du poids elle a maintenant de bonnes joues et cela rassure la maman. En revanche Mme est très déçue d'avoir dû arrêter l'allaitement elle n'a plus de lait et Naomi préfère le biberon. C'est une grosse déception pour elle, elle y tenait beaucoup elle le prend comme un véritable échec mais ce qui la console c'est que sa fille aille bien</t>
  </si>
  <si>
    <t xml:space="preserve">Le couple ne voulait pas partir en vacances cette année puis a décidé finalement de partir en dernière minute Mme dit que ça leur fera du bien.
Les relations entre la mère des enfants de Mr et le couple Bodian sont tendues induisant un mal être du fils de Mr ( sa mère lui a dit que son père s'occuperait dorénavant plus de Naomi que de lui) ce qui le perturbe beaucoup
</t>
  </si>
  <si>
    <t>Massage très apprécié par la maman et Naomi</t>
  </si>
  <si>
    <t xml:space="preserve"> Accompagnement, répondre aux questions de la maman</t>
  </si>
  <si>
    <t>Relation d’attachement très forte entre la maman et son bébé. Naomie lui sourit beaucoup et se manifeste par une agitation des pieds à chaque sollicitation. La maman répond parfaitement aux signaux de sa fille elle est toujours aussi souriante lorsqu’elle en parle</t>
  </si>
  <si>
    <t>Mme revient sur ses soucis de santé pendant la grossesse qui a été une source de stress pour son mari beaucoup plus que pour elle. Il ne souhaite d’ailleurs pas revivre cela alors que Mme souhaiterait un autre enfant et que pour elle la grossesse a été un moment très agréable et épanouissant</t>
  </si>
  <si>
    <t xml:space="preserve">Naomie évolue parfaitement elle grossit très bien.
Le sommeil reste néanmoins difficile puisqu’elle dort très peu la journée (par phase de 15mn) et qu’elle se réveille encore la nuit. Elle dort encore dans la chambre parentale. Mme dit que ça serait bien qu’elle dorme dans sa chambre mais n’y arrive pas. Elle évoque à ce moment-là son désir d’avoir un autre enfant et le désaccord qu’elle a avec son mari à ce sujet. Elle n’accepte pas que Naomie grandisse si vite et le faite qu’elle n’aura peut-être jamais d’autre enfant. Elle n’arrive pas à se faire à cette idée et mettre Naomie dans sa chambre signe la fin de quelque chose pour elle
Nous avons refait le point sur la diversification alimentaire Mme a eu très peu d’information de son médecin. Elle le regrette et apprécie le fait que pendant ma visite elle peut aborder les sujets qui la préoccupe
</t>
  </si>
  <si>
    <t>Faire connaissance avec la dame, présentation des missions de la PMI et présentation de l’outil PANJO</t>
  </si>
  <si>
    <t xml:space="preserve">Mme a parlé de ses échographies elle était radieuse à ce moment là
Elle a également dit qu’elle le sentait bien bouger désormais, qu’elle aimait beaucoup cela et que ça la rassurait
</t>
  </si>
  <si>
    <t xml:space="preserve">Mme a été très nauséeuse les 3premiers mois et a ressenti une grande fatigue.
Elle s’inquiète car elle a déjà pris 6kg mais pas de diabète gestationnel ni de TA
</t>
  </si>
  <si>
    <t xml:space="preserve">Les modes de garde Mme s’est renseignée sur la micro crèche qui va ouvrir dans son village mais n’est pas prioritaire. Renseignements ASMAT donnés
L’alimentation pendant la grossesse et les activités faisables pour ne pas prendre trop de poids, Mme veut s’inscrire à la piscine et aller marcher
L’allaitement, Mme souhaite essayer l’allaitement d’autant qu’elle envisage de prendre un congé parental à temps plein
L’aménagement du logement la préparation de la chambre et de la salle de bain
Le suivi médical du bébé
Ce sont tous ces thèmes qui ont pu être abordés
Dans un 2è temps Mme souhaiterait parler de la gestion des rythmes de l’enfant, de la découverte des signaux de l’enfant, de la relation avec la famille et la belle-famille ainsi que des différences entre sa culture d’origine et le projet parental dans la mesure où son mari est d’origine et de confession différente d’elle
</t>
  </si>
  <si>
    <t xml:space="preserve">Mme est ravie de faire partie du projet PANJO elle y trouve beaucoup de réponse ainsi qu’un soutien important pour elle 
Cela fait 3 ans que Mme voulait être enceinte cette grossesse fait suite à une FIVE
</t>
  </si>
  <si>
    <t xml:space="preserve">  Renforcer les compétences de la mère avec son enfant</t>
  </si>
  <si>
    <t xml:space="preserve"> Très bonne relation entre la mère et l'enfant, jusqu'à être fusionnel. Naomi est dans une période où elle semble inquiète de l'inconnu et cherche la réassurance de sa mère qui répond parfaitement à ses besoins Naomi est néanmoins très souriante.</t>
  </si>
  <si>
    <t xml:space="preserve">  Le sommeil, la mère se sent moins fatiguée, Naomi fait ses nuits et dort dans sa chambre.
Mme doit prendre un RDV chez l'ophtalmo car sa vue a beaucoup baissée depuis sa grossesse
</t>
  </si>
  <si>
    <t>Naomi fait des vocalises, est très observatrice. Elle se tient seule assise et sait se redresser lorsqu'elle est sur le dos. Elle a la manipulation fine des objets. Elle se déplace en rampant. On a parlé de son alimentation et des vaccinations avec la mère. Elle s'anime lors d'apparition de certains jouets. Sait rouler dos ventre dos et peut rester jusqu'à une heure à jouer seule mais toujours en présence de sa mère non loin</t>
  </si>
  <si>
    <t xml:space="preserve"> Les sorties avec Naomi, conseils donnés pour aller dans des lieux d'accueil parents enfants. Des conseils sur l'environnement notamment sur la sécurité et la prévention des accidents domestiques a été donnés. La mère avait des attentes au vue de l'apparition de la marche de Naomi. La place des enfants et du père a été évoqués ainsi que sa mère qui garde Naomi.</t>
  </si>
  <si>
    <t xml:space="preserve"> Fin du suivi PANJO très apprécié par la maman</t>
  </si>
  <si>
    <t xml:space="preserve">Relation d’attachement toujours très forte entre la maman et son bébé. Naomie est très souriante mais cherche toujours sa maman du regard. La maman répond toujours parfaitement aux signaux de sa fille.
Naomi est installée dans son parc et cela ne lui plait pas tellement. La maman l’a bien compris, elle lui parle beaucoup, joue avec elle, lui approche les objets, la fait rouler sur elle-même. Mme B est toujours très enthousiaste lorsqu’elle parle de sa fille et adore passer du temps avec sa fille. Elle est ravie de ne plus travailler et d’avoir pris un congé parental pour voir grandir sa fille, elle en profite à fond dit-elle
</t>
  </si>
  <si>
    <t xml:space="preserve">Naomie évolue toujours très bien, elle grandit et elle grossit très bien.
 Le sommeil reste un sujet difficile car Naomie dort très peu et fait des micro siestes.
Naomie fait des siestes dans sa chambre désormais mais pas encore la nuit où elle dort toujours dans la chambre parentale. Mme dit vouloir la mettre dans sa chambre prochainement la nuit, mais c’est toujours aussi difficile pour Mme
Conseils donnés concernant la diversification alimentaire
Conseils donnés également sur les sorties possibles avec Naomie comme les bébés nageurs par exemple que Mme aimerait faire avec sa fille, lieux d’accueil parents enfants pour permettre à Mme de rencontrer d’autres mamans et pouvoir échanger avec elles. Mme est en demande et cela permettrait également selon elle « de fatiguer Naomie et lui permettre de dormir d’avantage »
</t>
  </si>
  <si>
    <t xml:space="preserve"> Le papa est très « papa poule » selon Mme, il a du mal à laisser pleurer sa fille</t>
  </si>
  <si>
    <t>point sur la fin de l'intervention car reprise du travail de la mère de famille</t>
  </si>
  <si>
    <t>Bonne relation mère/enfant. madame est attentive aux besoin de son fils et y répond correctement.</t>
  </si>
  <si>
    <t>alimentation de l'enfant, sommeil (début de pleure nocturne de la part de l'enfant), apparition des premières dents._x000D_
Point sur les acquisitions motrice de l'enfant._x000D_
Inscription de l'enfant au bébé nageur depuis septembre et début de l'accueil chez assistante maternelle.</t>
  </si>
  <si>
    <t>évaluation des activité proposé suite dernière rencontre</t>
  </si>
  <si>
    <t>Mme a réaliser l'exercice proposer "je sais que tu es là". Cela était compliqué au début, mais à l'impression que le faire la détend. N'a pas réussit à faire participer le papa à l'activité</t>
  </si>
  <si>
    <t>cours préparation à l'accouchement, les troubles de l'humeurs, l'alimentation de la mère et son état de fatigue.</t>
  </si>
  <si>
    <t>rôle du papa lors de l'accouchement.</t>
  </si>
  <si>
    <t>point ressentis maman</t>
  </si>
  <si>
    <t>Mère attentionner envers son enfant, mais prit dans des problèmes familiaux qui ne lui permette pas d'être totalement avec bébé</t>
  </si>
  <si>
    <t>alimentation, vaccination</t>
  </si>
  <si>
    <t>point famille, atelier "je sais qui tu es"</t>
  </si>
  <si>
    <t>Mère attentionné, qui connait bien son enfant : réaction de celui ci, jeux préférer, comportement (besoin de dormir ect...). Fiche activité N° 10 réalisé ce jours.</t>
  </si>
  <si>
    <t>capacité de l'enfant : ce qu'il sait faire. Alimentation de l'enfant. Sommeil. départ en vacance demain, activité possible revu avec la maman ainsi que protection contre soleil.</t>
  </si>
  <si>
    <t>Panjo 6. activité N° 10 réaliser. Mère attentionné qui connait bien son enfant.</t>
  </si>
  <si>
    <t>visite naissance, rencontre papa</t>
  </si>
  <si>
    <t>Parents attentif à l'enfant, papa demandeur de s'occuper de l'enfant (enfant en pleur dans bras de maman lors du "jeu de carte" papa demande à la maman de lui laisser l'enfant pour qu'elle se concentre sur les carte). En dehors de cela papa ne parle pas, même quand on essaie de l'intégrer à la discussion, que cela vienne de moi ou de la mère.</t>
  </si>
  <si>
    <t>Contexte de la naissance, les coliques du nourrissons, les sortis de couples, les relations avec la famille. Les vaccinations du nourrisson</t>
  </si>
  <si>
    <t>l'alimentation, l'alimentation du bébé, la connaissances des étapes du développement de l'enfant, les signaux de l'enfant, la gestion du rythme de l'enfants, son suivi médical, la résolution de conflit de couple ou de famille.</t>
  </si>
  <si>
    <t>point sur l'évolution de l'enfant et sa prise en charge.</t>
  </si>
  <si>
    <t xml:space="preserve">La mère est attentive et répond favorablement aux besoins et sollicitations de son enfant. L'enfant est Secure et souriant. </t>
  </si>
  <si>
    <t>vaccination, alimentation de l'enfant : début de la diversification alimentaire. Vu avec maman // jeu et activité proposé à l'enfant en lien avec son âge.</t>
  </si>
  <si>
    <t>1er contact, explication étude et institution, répondre aux premiere question</t>
  </si>
  <si>
    <t>mère exprime le fait qu'elle n'apprécie pas le fait d'être enceinte, difficulté à appréhender son corps.</t>
  </si>
  <si>
    <t>alimentation de la mère, arrêt du tabac en début de grossesse</t>
  </si>
  <si>
    <t>L'alimentation (de maman et de l'enfant) la relation avec l'enfant, son suivi médical, la gestion des rythme de l'enfants</t>
  </si>
  <si>
    <t>Evolution de l’enfant</t>
  </si>
  <si>
    <t xml:space="preserve">parents à l’écoute, la mère reconnait les pleurs de son enfant, rythmes ses journées
interactions tactiles tous les jours
</t>
  </si>
  <si>
    <t>sommeil de la mère</t>
  </si>
  <si>
    <t xml:space="preserve">alimentation de l'enfant : 4 biberons de 210 ml lémiel
bonne prise de poids de l'enfant 7430g à 3 mois
conseils donnés pour diversification alimentaire,
sommeil de l'enfant et ses rythmes
développement psychomoteur : bonne tenue de la téte
</t>
  </si>
  <si>
    <t xml:space="preserve">les sorties moins fréquentes pour respecter le sommeil de l'enfant
aides financières de la famille
</t>
  </si>
  <si>
    <t xml:space="preserve">Présentation PMI
Présentation étude Panjo
Connaissance avec la famille
</t>
  </si>
  <si>
    <t>Enfant attendu avec 5 ans d’arrêt de pilule, traitement FIV</t>
  </si>
  <si>
    <t>Alimentation, prise de poids, contractions, douleurs, suivi sagefemme libérale, préparation à l’accouchement</t>
  </si>
  <si>
    <t>Poids du bébé, suivi médical, mode de garde</t>
  </si>
  <si>
    <t>ressources médicales et sociales disponibles, l'investissement du papa, la capacité à demander de l'aide, les ressources financières, le stress de devenir parent, la gestion des démarches administratives, la découvertes de signaux de l'enfant, l'alimentation du bébé, le suivi médical de l'enfant</t>
  </si>
  <si>
    <t>vécu de la grossesse, questions des parents</t>
  </si>
  <si>
    <t xml:space="preserve">contact physique par les parents plusieurs fois par jour, la mère parle  beaucoup à son bébé
le moment du bain est un moment de contact important
</t>
  </si>
  <si>
    <t>alimentation, activité physique</t>
  </si>
  <si>
    <t>Suivi médical de l'enfant, échographies</t>
  </si>
  <si>
    <t>la mère se sent très entourée pendant la grossesse et pense qu'elle le sera après pour avoir un relai</t>
  </si>
  <si>
    <t>Visite de prévention post natale précoce</t>
  </si>
  <si>
    <t>Parents receptifs et accessibles, prend du plaisir avec son enfant, le regarde, le carresse</t>
  </si>
  <si>
    <t>Vécu de l’accouchement, gestion de la douleur</t>
  </si>
  <si>
    <t>Adaptation à la vie au moment de la naissance avec nécessité de gestes techniques, séparation de la mère et vécu</t>
  </si>
  <si>
    <t xml:space="preserve">Sommeil des parents, bébé secoué, alimentation de l’enfant (madame tire son lait et le donne au biberon)
Découverte d’un problème médical à la naissance (le test d’audition à la naissance montre qu’il n’entend pas d’un coté)
</t>
  </si>
  <si>
    <t>Interactions tactiles</t>
  </si>
  <si>
    <t>Portage par la mère les parents répondent aux sollicitations par le toucher, la parole</t>
  </si>
  <si>
    <t>Alimentation de la mère, sommeil</t>
  </si>
  <si>
    <t>Alimentation, pleurs, douleur, poids</t>
  </si>
  <si>
    <t>Sorties, écran de télévision</t>
  </si>
  <si>
    <t>Eveil de l’enfant</t>
  </si>
  <si>
    <t xml:space="preserve">les parents répondent aux sollicitations de l'enfant
interactions tactiles++
paroles, portage
</t>
  </si>
  <si>
    <t>jeux a faire avec l'enfant, les sorties le suivi médical, le sommeil</t>
  </si>
  <si>
    <t>comment calmer l'enfant, rôle du père</t>
  </si>
  <si>
    <t>répondre aux questions de la mère du moment/ activité attachement N°14</t>
  </si>
  <si>
    <t>mère enveloppante et rassurante auprès de son  bébé _x000D_
l'embrasse, lui caresse le visage pour l'aider à s'endormir _x000D_
regard plein d'amour de la mère pour son bébé _x000D_
bébé cherche le regard de sa mère, lui sourit, cherche le fouissement dans ses bras pour s'endormir _x000D_
belle relation d'attachement secure</t>
  </si>
  <si>
    <t>rééducation périnéale: les effets, le ressenti _x000D_
le suivi dentaire</t>
  </si>
  <si>
    <t>développement psychomoteur: le langage, la découverte du corps, le rire aux éclats, ce qu'il aime, ce qu'il n'aime pas, découverte de son corps, la communication corporelle _x000D_
l'alimentation: comment diversifier et quand _x000D_
le sommeil: rythme des nuits, le sommeil aléatoire en journée</t>
  </si>
  <si>
    <t>les écrans: télévision allumée systématiquement lors des visites, Mme dit que S aime regarder la télé: infos données concernant les risques de perturbation du dvpt psychomoteur et les risques de troubles de l'attention. _x000D_
Relation du couple: comment le couple se retrouve après la naissance _x000D_
voyage à Paris chez la famille de Mme: les réactions de Slaven, l'organisation_x000D_
la reprise du travail _x000D_
la mode de garde</t>
  </si>
  <si>
    <t>atelier massage</t>
  </si>
  <si>
    <t>échanges de regard complices entre la mère et son bébé _x000D_
S. cherche le fouissement chez sa mère, il la mange, frétille à son approche _x000D_
Mme J. a un regard bienveillant et plein d'amour pour son fils</t>
  </si>
  <si>
    <t>retour de couches / problème gynécologique/ douleurs liés à une chute</t>
  </si>
  <si>
    <t>testicules ascensionnels_x000D_
les débuts de la diversification alimentaire_x000D_
la fièvre après les vacccins_x000D_
gérer la toux_x000D_
le développement psychomoteur</t>
  </si>
  <si>
    <t>la place du père_x000D_
les relations avec la famille_x000D_
les modes de garde</t>
  </si>
  <si>
    <t>présentation de PANJO/ Définir le sentiment de solitude/ présenter en quoi consiste le suivi/ utilisation de l'outil d'investigation pour définir les besoins de la mère.</t>
  </si>
  <si>
    <t xml:space="preserve">engagement, sensibilité et proximité présents. 
Joue avec son bébé, le fait se déplacer 
s'imagine son bébé les ressemblances avec l'un ou l'autre parent.
prénom choisi en lien avec les origines des parents. 
Lui parle peu ou pour le positionner en victime quand elle se dispute avec son conjoint. 
Anticipe des difficultés à la séparation pour le faire garder.
</t>
  </si>
  <si>
    <t xml:space="preserve">les changements d'humeur durant la grossesse 
Les manifestations désagréables du 1 er trimestre de grosses (nausées, vomissements, dégout des rodeurs, irritabilité)
Les gênes du 3ème trimestre: fatigue, irritabilité, sentiment de ne rien pouvoir faire.
</t>
  </si>
  <si>
    <t>le suivi médical</t>
  </si>
  <si>
    <t xml:space="preserve">la gestion des démarches administratives 
les ressources médicales et sociales disponibles
le mode de garde de l'enfant la 1ère année
mon projet de vie
le suivi médical de l'enfant
la gestion des rythmes de l'enfant
la relation avec l'enfant
la connaissance des étapes du développement de l'enfant
l'alimentation du bébé
l'alimentation
</t>
  </si>
  <si>
    <t>(re)présentation PANJO/ 1 ère rencontre avec la PDE/ co-construction des objectifs</t>
  </si>
  <si>
    <t xml:space="preserve">engagement affectif +++
activité 1 "je sais que tu es là"
difficulté de la mère à s'imaginer le bébé et à décrire les comportements du bébé
gêne/ timidité de la mère face à ces jeux
Parle au bébé de temps en temps
à remarquer que quand le papa pose la main sur le ventre le bébé vient chercher le contact
</t>
  </si>
  <si>
    <t xml:space="preserve">  </t>
  </si>
  <si>
    <t>La mère parait inquiète quant à sa capacité à décoder les signaux de son bébé
questionnement sur les besoins en sommeil du nouveau né</t>
  </si>
  <si>
    <t xml:space="preserve">questionnement au tour du choix du mode d'alimentation: aimerait allaiter mais à peur de ne pas se sentir à l'aise
les pleurs de bébé: significations, comment les accompagner quand s'inquiéter.
</t>
  </si>
  <si>
    <t xml:space="preserve">la découverte des signaux de l'enfant
les soins quotidiens du bébé
la gestion des rythmes de l'enfant
l'alimentation du bébé
</t>
  </si>
  <si>
    <t>aborder les thématiques des cartes tirées précédemment</t>
  </si>
  <si>
    <t xml:space="preserve">maman impatiente de voir son enfant/engagement/préoccupation des besoins futurs de son bébé/verbalise son envie d'allaiter
se projette au moment de l'accouchement en faisant abstraction de la douleur éventuelle
entre en relation avec son bébé par le biais de caresses sur son ventre et est attentive à ses réactions en fonction des stimuli extérieurs
maman plus sereine quant à la reprise de son activité(congé maternité reporte ses allocations chômage)
</t>
  </si>
  <si>
    <t>l'alimentation de la femme enceinte/le sommeil de la mère et de l'enfant</t>
  </si>
  <si>
    <t>le suivi médical et la vaccination/l'alimentation de l'enfant et l'allaitement maternel</t>
  </si>
  <si>
    <t>la représentation et le vécu de la grossesse en période prénatale/la préparation à la naissance</t>
  </si>
  <si>
    <t>mon projet de vie/le suivi médical de l'enfant/la gestion des rythmes de l'enfant</t>
  </si>
  <si>
    <t>retour sur la naissance + retour à domicile et prise en soins globale du bébé</t>
  </si>
  <si>
    <t>mère observe son bébé
besoin de contact, lui caresse la tête lorsqu'il est au sein
bébé recherche le fouissement 
apaisé dans les bras de sa mère en position kangourou 
détendu dans les bras de la mère 
bébé apparait secure</t>
  </si>
  <si>
    <t xml:space="preserve">santé mentale et baby blues : est-ce normal de pleurer ? Mme s’inquiète car elle a des difficultés a déléguer les soins et à laisser les autres porter son enfant. 
reprise de la contraception, retour de couches 
sommeil et fatigue de la mère lié a des complications post accouchement
</t>
  </si>
  <si>
    <t xml:space="preserve">les capacités visuelles du bébé (qu'est ce que mon bébé voit? )
allaitement maternel ( positions/ durée de la tétée/ fréquence/ les tensions dans les seins/ tirer son lait
rythme éveil/ sommeil
l'attachement mère/ enfant
le suivi médical et les vaccinations (s'interroge sur la nécessité de faire le BCG?)
les soins au bébé
</t>
  </si>
  <si>
    <t xml:space="preserve">les sorties avec bébé 
le couchage secure
la place des écrans 
le syndrome du bébé secoué
</t>
  </si>
  <si>
    <t>point sur la prise de poids/ rythme de bébé/ les pleurs</t>
  </si>
  <si>
    <t xml:space="preserve">Célestine a les yeux grands ouverts à mon arrivée, je lui parle, elle fixe le regard et fait une ébauche de sourire.
rapidement elle se met à pleurer et Mme ne réagi pas franchement, elle ne lui parle pas, ne la touche pas, reste éloignée sans paraitre sensible aux pleurs de sa fille  
je fais parler la petite en disant qu'est ce que tu veux nous dire, tu voudrais 1 câlin avec maman ou tu voudrais téter pour le plaisir (a tétée juste avant mon arrivée) Mme fini par la porter, parait mal à l'aise dans ses mouvements pour la porter
l'installe en position grenouille sur elle, se calme dans un premier temps puis pleure de nouveau, se tortille, signes de coliques. 
mère parait distante, ne semble pas identifier les pleurs de sa fille, pas de mouvements enveloppant , ne lui parle pas , ne l'embrasse pas
Célestine fini par s'endormir paisiblement dans les bras de la mère, Mme la gardera sur elle. 
mère sait ce qu'il la calme 
l'imagine plus grande lorsqu'elle marchera semble regretter qu'il y ait peu de temps d'interactions réelles à cet âge.
</t>
  </si>
  <si>
    <t xml:space="preserve">santé mentale et baby blues: Mme a des " coups" de stress ou elle se sent dépassée, manque de confiance en elle. 
soutien du père et des grands parents pendant ces périodes de doute ou elle a le sentiment de perdre pied. 
l'équilibre alimentaire de la femme allaitante 
le sommeil de la mère allaitante 
la rééducation périnéale
mastite: les signes clinique et la conduite à tenir
</t>
  </si>
  <si>
    <t xml:space="preserve">les pleurs et comment les gérer: Mme est tiraillée entre la porter et la laisser pleurer (comme le dit le pédiatre) / les pleurs de décharge 
les coliques
allaitement maternel
</t>
  </si>
  <si>
    <t xml:space="preserve">la place du père t son rôle de soutien, il a repris le travail et est un bon soutien pour Mme le soir lorsqu'il rentre et que la journée a été ponctuée de pleurs. 
les sorties: Mme sort tous les jours ou presque en poussette
</t>
  </si>
  <si>
    <t>activité attachement n°10:" je sais qui tu es"</t>
  </si>
  <si>
    <t>engagement de la mère+++ 
proximité: échange de regard, Slaven suit des yeux sa mère, tourne la tête quand elle s'éloigne. Ne manifeste pas d'inquiétudes lorsqu'elle s'éloigne de la table à langer et que je reste seul en sa présence.
sensibilité: la mère décode les différents signaux émis par son bébé 
reconnait les différents pleurs. 
E. recherche l'interaction avec sa mère, il s'agite à son approche, son contact et cherche le fouissement dans ses bras.</t>
  </si>
  <si>
    <t xml:space="preserve">suivi dentaire
santé mentale 
rééducation périnéale et sport
</t>
  </si>
  <si>
    <t xml:space="preserve">conduite à tenir devant la fièvre
technique lavage de nez 
les jeux d'éveil a 3 mois 
la diversification alimentaire: quand, comment 
les vaccins et le suivi médical
</t>
  </si>
  <si>
    <t xml:space="preserve">les écrans 
les pleurs de bébé 
la place du conjoint, la relation père/ fils, la relation de couple depuis l'arrivée de bébé
</t>
  </si>
  <si>
    <t>Poser une alliance de travail, recueillir les besoins et commencer à y répondre</t>
  </si>
  <si>
    <t>Mme est sur la réserve</t>
  </si>
  <si>
    <t>alimentation/sport pendant la grossesse/prévention toxoplasmose/listériose</t>
  </si>
  <si>
    <t>Place du père et son accompagnement(expérience avec neveux) Mme compte beaucoup sur son époux. Dit qu'elle n'a aucune expérience</t>
  </si>
  <si>
    <t>stress de devenir parent/où trouver les informations fiables/connaissances sur le développement du f¿tus/changemens d'humeur après l'accouchement/alimentation</t>
  </si>
  <si>
    <t>mme s'exprime sur le vécu de sa grossesse et ses angoisses</t>
  </si>
  <si>
    <t>reprise du sport après l'accouchement</t>
  </si>
  <si>
    <t>Mme s'appuiera beaucoup sur son conjoint, s'inquiète pour sa santé, voudrait qu'il soit rétablit au moment de l'accouchement</t>
  </si>
  <si>
    <t>soins quotidiens du bébé/mon projet de vie/l'alimentation du bébé, suivi médical de l'enfant</t>
  </si>
  <si>
    <t>Rassurer les parents dans les gestes
Travailler sur les compétences des parents
observer la qualité des relations parents-enfant et identifier de possibles signes de dépression post-partum</t>
  </si>
  <si>
    <t>portage sécure 
pendant le change peu de contact physique chaleureux de la part de la mère (reste concentrée sur les soins, attend que sa fille fasse ses selles couche ouverte ne pratique pas les massages montrés pour l'aider)
pendant le biberon, pas d'échange visuel</t>
  </si>
  <si>
    <t>contraception, rdv gynéco prévu, questions sur la reprise d'une activité sportive</t>
  </si>
  <si>
    <t>coliques, pleurs de décharge
D'après les observations des parents ça serait des coliques
Papa adopte des techniques de portage adaptée pour soulager bébé
Maman peu sûre d'elle, se dévalorise</t>
  </si>
  <si>
    <t>Pleurs : parents ne répondent pas de suite, attendent que ça soit l'heure du biberon</t>
  </si>
  <si>
    <t>Travailler l'attachement mère-bébé</t>
  </si>
  <si>
    <t>Amélia a été confié aux grands-parents depuis sa sortie de pédiatrie
A été hospitalisée pour une bronchiolite, brûlure à la main due à la perfusion. L'état du bébé nécessite des lavages de nez avec aspiration à chaque biberon. Mme étant seule en journée, préfère que ça soit les grands-parents paternels qui s'en occupent</t>
  </si>
  <si>
    <t>Hospitalisation pour bronchiolite
D'après la maman, l'enfant souffirait aussi de reflux
Brûlure à la main due à une perfusion mal posée</t>
  </si>
  <si>
    <t>&gt;Les parents délèguent beaucoup à la grand-mère paternelle au moindre soucis de santé d'Amélia
Le week-end, Mme préfère dormir dans la chambre avec Amélia car angoisse qui lui arrive la même chose (détresse respiratoire) pendant son sommeil</t>
  </si>
  <si>
    <t>Favoriser la relation d'attachement de la mère durant un atelier massage</t>
  </si>
  <si>
    <t>Pendant le change, échange de regard, l'enfant sourit gazouille
Mme est plus dans l'échange : caresse…</t>
  </si>
  <si>
    <t>Reflux : les parents couchent Amélia dans son transat pour éviter les reflux + traitement par Gaviscon (prise des bibs assez longue)
RDV à Nancy pour surveillance cicatrisation de la main
Mme trouve que son mari voudrait consulter aux urgences dès que le bébé pleure (le rassure mais craint les conflits)
S'intéresse aux étapes du développement car on lui aurait dit que l'enfant cesserait d'avoir des reflux lorsqu'elle se tiendra assise toute seule.</t>
  </si>
  <si>
    <t>Les grands-parents prennent beaucoup le relais même pour les rdv médicaux (mme travaille depuis fin août)</t>
  </si>
  <si>
    <t>Etapes du développement de l'enfant
Gestion des rythmes de l'enfant 
Qualité du logement
Résolution des conflits dans le couple</t>
  </si>
  <si>
    <t>aucune bébé dormait dans la chambre</t>
  </si>
  <si>
    <t>complication cicatrice de la césarienne/infection</t>
  </si>
  <si>
    <t>cordon ombilical non tombé</t>
  </si>
  <si>
    <t>papa présent, fait le béin du bébé/massage</t>
  </si>
  <si>
    <t>Très peu de proximité de la part de la maman, alors que le bébé est en demande, sourit, gazouille. Mme la laisse sur le tapis d'éveil, lui propose la sucette lorsqu'elle commence à râler et en dernière intention la porte. Je lui conseille de la porter et la bercer car elle semble fatiguée. Mme est persuadée qu'elle ne dormira pas, me dit qu'elle ne dort pas la journée, (fait des nuits de 13 h sans interruption, et boit 4 bibs/j). La petite finit pas s'endormir dans les bras. Portage distant, le bébé ne s'enfouit pas;
Bébé en état d'hyper vigilance et en hypertonie : proposition de massage à la prochaine visite.</t>
  </si>
  <si>
    <t>La cicatrice de Mme est mieux que depuis 3 jours. 
Mme attend encore que ça se consolide vraiment avant de reprendre du sport (course sur tapis).
A pris 30 kg pendant la grossesse, en a perdue 20 depuis l'accouchement.</t>
  </si>
  <si>
    <t>Développement de l'enfant (tenue de la tête, jeux pour la stimuler sur le tapis d'éveil (tourne sur le ventre)</t>
  </si>
  <si>
    <t>Prévention Mort subite du Nourrisson (chaleur dans l'appartement)</t>
  </si>
  <si>
    <t>Travailler l'attachement par l'intermédiaire d'un atelier massage</t>
  </si>
  <si>
    <t>détente de l'enfant pendant le massage, échange de sourire, vocalise
La maman rentre lus en relation avec son enfant pendant la séance</t>
  </si>
  <si>
    <t>Prise de poids limite, quantité des biberons insuffisante</t>
  </si>
  <si>
    <t>Reprendre contact avec la mère et son enfant pour clore le suivi et me mettre à disposition si besoin. Evaluer la santé de la dyade aux 8 mois de l'enfant.</t>
  </si>
  <si>
    <t xml:space="preserve">La maman et sa petite fille sont en osmose. La mère comprend les besoins de sa fille, elle apprend a signer avec son bébé. La petite fille est dans un attachement sécure et commence a explorer son environnement.
Il s'agit d'un attachement de qualité.
Le papa n'est pas présent lors de mes dernières visites. La mère m'explique qu'il s'implique dans la relation avec sa fille.
</t>
  </si>
  <si>
    <t xml:space="preserve">La reprise du travail :
La reprise du travail a été difficile, fatigant après son arrêt de travail puis le congé de maternité. Elle a bénéficié d'une promotion dans son travail, le changement de poste a nécessité une réorganisation. Mme a repris le travail a temps partiel ce qui lui permet de gérer le quotidien d'une manière sereine. Elle est satisfaite de reprendre une vie active et de voir du monde. 
La fatigue :
La jeune maman n'est plus aussi fatiguée, elle a repris un rythme de croisière. Elle est bien organisée. Le bébé dort toute la nuit et permet à ses parents de faire des grasses matinées le week-end.
</t>
  </si>
  <si>
    <t xml:space="preserve">La croissance :
La petite fille grandit bien. 
Le développement psycho moteur :
Normal au regard de l'âge.
Le sommeil :
Nuits calmes et siestes d'une longueur et d'une bonne qualité. Les signes de sommeil sont très clairs, la mère les respecte.
Les jeux et les jouets :
Mme me montre les jouets qu'elle a acheté pour sa fille. Très éclectiques : robots ou cubes Montessori.
Le caractère du bébé :
Petite fille souriante, enjouée, joueuse. Elle commence a aller explorer son environnement.
La crèche :
L'accueil durant les heures de travail des parents se fait dans une micro crèche dont le projet pédagogique est écologique et suit les préceptes de Montessori. Tout se passe très bien.
L'alimentation :
Adaptée et de bonne qualité tant au domicile qu'à la crèche. Nous avons passé en revue tous les aliments que le bébé pouvait gouter.
Les promenades : régulières en poussette.
</t>
  </si>
  <si>
    <t xml:space="preserve">Le rôle du papa :
Papa rentre souvent tard, mais rentre de plus en plus libre dans sa tête ce qui lui permet de s'occuper de sa fille. Pendant ce temps, maman a le temps de préparer le repas, bébé partage ce moment avec les parents.
L'éducation :
Cohérence éducative entre les parents.
Education bienveillante.
</t>
  </si>
  <si>
    <t>Suite à l'appel de la mère concernant l'allaitement maternel</t>
  </si>
  <si>
    <t>Maman douce et attentive. Elle comprend les signaux émis par son bébé..</t>
  </si>
  <si>
    <t xml:space="preserve">Questionnement de la mère quand à une éventuelle listériose. Elle vient d'être contactée par le distributeur Cora car elle a acheté un produit contaminé par le listéria. L'achat date du 04/06/17, Mme est sûre d'avoir cuisiné ce jambon cru. Elle est allée consulter. Nous avons regardé ensemble sur internet : pas de passage dans le lait maternel. Nous avons regardé les symptômes en cas de contamination maternelle.
La maman se sent sécurisée.
La mère a des passages à vide : elle se culpabilise car elle explique qu'elle ne s'épanouit pas à la maison avec Faustine. Le bébé pleure souvent et ne lui laisse pas de répit. Elle n'a pas de temps pour elle, pour préparer un bon repas, etc....
Elle me l'avait déjà évoqué à la dernière visite.
Elle me dit qu'elle aime Faustine, effectivement, elle parle à son bébé lui dit je t'aime et la petite fille cherche son regard et s'anime, mais elle trouve long d'être ainsi à la maison, coupée du monde.
Prévoir une échelle EPDS à la prochaine visite.
Portage en écharpe : démonstration faite afin que Mme et Faustine puissent aller se promener. La mère a besoin de faire de l'exercice, des longues marches à pieds.
</t>
  </si>
  <si>
    <t xml:space="preserve">Développement de l'enfant de 0 à 3 mois : point fait, le développement psychomoteur de Faustine est très bon au regard de son âge.
L'allaitement maternel : passage à  vide maternel en raison de la 2ème crise de croissance et d'une augmentation importante de la demande du bébé. Retour à la normale au bout de 48 heures. La mère est sécurisée, nous en avions parlé à la dernière visite mais elle ne s'en souvenait plus.
Je lui ai laissé le téléphone de l'association la voie lactée. En allant sur le site, nous avons trouvé un film sur l'allaitement maternel. la maman le regardera plus tard.
Le sommeil : Faustine a un rythme de sommeil normal pour un nourrisson allaité. Explications données à la maman.
Le choix des jouets : les parents ont acquis des jouets premier âge, mobile, tapis d'éveil, la mère souhaite des explications sur la manière de procéder. Elle peut installer Faustine progressivement dans un transat avec un mobile ou dans son parc sur son tapis d'éveil. Nous faisons un essai qui à l'air de plaire au bébé.
</t>
  </si>
  <si>
    <t xml:space="preserve">Sortir avec bébé : la mère a de nouveau une voiture à disposition, elle va pouvoir sortir de la maison avec Faustine et rompre l'isolement dont elle souffre depuis quelques semaines. Nous avons évoqué le siège auto, l'écharpe de portage et l'allaitement dans un endroit public. L'installation en écharpe est testée car la mère en a acheté une. 
Indication des sites You Tube qui vont permettre à la jeune maman de tester différents noeuds de portage.
</t>
  </si>
  <si>
    <t>visite à 11 jours à la demande de la maman. Réassurance parentale.</t>
  </si>
  <si>
    <t>Les parents sont attendris, en admiration devant leur petite fille. La relation est bonne.</t>
  </si>
  <si>
    <t xml:space="preserve">Le sommeil : la maman est fatiguée et à du mal à s'endormir. Elle est dans l'attente du réveil de son enfant et de ses besoins.
Problème de douleurs lombaires s'améliorent. Conseils donnés pour des exercices.
Sur le plan génital, tout va bien. La petite déchirure est guérie.
Sur le plan des seins il n'y a pas de problème d'engorgement.
</t>
  </si>
  <si>
    <t xml:space="preserve">Les douleurs : les pleurs de la petite fille sont dus à des petites coliques. Conseils alimentaires et démonstration de massage anti-coliques.
Le cordon ombilical est tombé, les soins restent à faire car il y a encore un peu de sécrétions.
Difficultés à effectuer les DRP, repris ce jour pour enlever l'angoisse que la mère a de noyer son bébé.
</t>
  </si>
  <si>
    <t xml:space="preserve">Les voyages de bébé : le père souhaite partir en vacances. Conseils donnés en cas de voyage en voiture. 
Sortir avec bébé : la maman dit qu'il n'est pas facile pour elle de sortir seule, Le trafic urbain est important en bas de chez elle et les trottoirs ne la sécurise pas lorsqu'elle sort avec la poussette. Echarpe de portage démonstration faite en anténatal.
Les pleurs de bébé : ne sont encore pas tous identifiés mais en bonne voie par le père et la mère.
La mort subite du nourrisson : question importante, la mère dit qu'à la maternité on lui a donné des brochures qui font peur. Du coup, le bébé est installé dans la chambre du couple.Les parents ont tout mis en place, couchage, turbulette&gt; réassurance faite.
Le père, sa place : la mère avait des craintes avant la naissance que le père soit distant ou qu'il ne prenne pas assez de temps avec la diade ME. Ce n'est pas le cas, le père est présent et assume son rôle. 
Il aimerait juste pouvoir donner à manger. Le couple a loué un tire-lait. La mère a négocié d'attendre la fin de la crise des 21 jours pour tirer un biberon que Mr pourra donner à sa fille.
</t>
  </si>
  <si>
    <t xml:space="preserve">Pesée
Réassurance allaitement
Evaluation état psychologique de la mère
Massage du bébé
</t>
  </si>
  <si>
    <t xml:space="preserve">Echanges de regards mère enfant
Mère adaptée
Bébé calme, demandes comprises
</t>
  </si>
  <si>
    <t xml:space="preserve">Etat psychologique de la mère : encore fragile mais du à l'isolement (géographique et social du à l'arrêt de travail depuis le 01/04/17)
Culpabilité de Mme qui souhaite retourner travailler, nous avons pu échanger longtemps et positivement du paradoxe "je viens d'être mère, j'aime mon bébé, mais j'aimerais retrouver la vie d'avant, sans "fil à la patte".
La contraception : sera remise rapidement en place après le retour de couches en raison d'une endométriose très douloureuse.
Le sommeil, commence à s'organiser. Faustine pleure dès qu'on la couche dans son lit : réorganisation du couchage (réduction de l'espace dans le lit, Faustine dort mieux dans la poussette) et instauration de rituels notamment de musique pour induire le sommeil.
</t>
  </si>
  <si>
    <t xml:space="preserve">Les étapes du développement psychomoteur : à quoi s'attendre ce mois-ci. Quoi proposer au bébé : massages, instants à plat ventre pour muscler le dos, mobiles et installation dans le parc sur un tapis de jeux. Choix des premiers jouets.
RDV chez le pédiatre le 08/07/17.
Le sommeil de bébé et son architecture, temps, organisation des plages d'éveil et de sommeil.
</t>
  </si>
  <si>
    <t xml:space="preserve">Sortir avec bébé, il est nécessaire de sortir avec le bébé tous les jours et ne pas s'interdire d'aller dans des endroits ou l'on voit du monde type : jardin botanique, bords de Moselle, aller chez des amis,  etc....
Mort subite du nourrisson : la mère me montre les brochures données à la maternité concernant les bonnes pratiques à adopter.
</t>
  </si>
  <si>
    <t>Demande de la maman pour évoquer le sevrage, l'entrée en crèche, la reprise de rythmes de travail</t>
  </si>
  <si>
    <t>Diade qui fonctionne bien, accroche du regard, fouissement pendant la tétée, petite fille en recherche de communication avec sa mère (vocalises</t>
  </si>
  <si>
    <t xml:space="preserve">Sommeil plus organisé depuis environ 15 jours. Faustine dort pendant plus de 12 heures d'affilée la nuit. la mère est plus reposée et à plus de temps à elle.
Le moral : du coup  la maman se sent plus reposée et plus détendue. 
Forte appréhension par rapport à la reprise du travail.
</t>
  </si>
  <si>
    <t xml:space="preserve">Sommeil : Faustine dort de 22 heures à 10 heures le matin. Elle se réveille vers 8 heures et trouve son pouce. Elle se rendort.
La mère trouve qu'elle ne prend plus de poids depuis qu'elle a ce rythme.
La pesée confirme un infléchissement dans la courbe de poids&gt;conseils pour allaiter Faustine à 8 heures, ne pas attendre qu'elle se rendorme.
Le rythme sera pris pour la reprise du travail et elle aura une tétée supplémentaire.
Sevrage : explications données pour substituer une tétée à un biberon progressivement. Choix du lait&gt;alternative bio séduit la maman.
Le développement psychomoteur est normal au regard de l'âge, la maman avait des craintes que la tétée sautée n'ait des retentissements sur le développement de sa fille. Tous les items sont repris ce jour.
Courbe de poids tracée, PC normal, fontanelle normo tendue.
Les parents et Faustine ont RDV chez leur pédiatre samedi.
Le suivi médical est régulier et la 1ère vaccination a été faite (hexyon+ hépatite).
Démarrage de l'adaptation à la crèche lundi prochain après midi.
</t>
  </si>
  <si>
    <t xml:space="preserve">Sorties régulières avec le bébé. Faustine se retourne sans arrêt dans l'écharpe&gt;essayer de la tourner.
Sorties au parc( à Luxembourg), Faustine est très calme durant ces temps.
</t>
  </si>
  <si>
    <t>Faire le point sur la reprise du travail de la maman et l'adaptation en crèche de bébé.</t>
  </si>
  <si>
    <t xml:space="preserve">Maman disponible et réconfortante. comprend les besoin du bébé, affectueuse, répond de manière adéquate.
Le bébé recherche les contacts physiques, explore son environnement interagit en souriant et en racontant. se calme en présence de sa mère.
</t>
  </si>
  <si>
    <t xml:space="preserve">La maman est fatiguée par la reprise de son activité professionnelle.
Elle est par moment débordée par le quotidien. Le papa rentre souvent tard et Mme dit qu'elle n'a eu le temps de s'occuper que de son enfant. Tâches ménagères et bon petits plats passent à la trappe. Elle se sent coupable de ne pouvoir tout assurer. Son employeur ne lui a pas donné le poste qu'il lui avait promis lors de l'entretien d'embauche. Maman dit qu'elle a été "punie" et le vit assez mal. Elle a réussi à négocier un temps partiel et des heures qui l'arrangent.
Papa ne semble pas être tout à fait  à la "hauteur" des attentes maternelles. Il avait promis à sa compagne qu'une fois le bébé arrivé, il rentrerait plus tôt.
La maman a peu de temps pour elle et a réfléchi a confier sa fille plus souvent à sa propre mère pour avoir plus de temps pour elle. Elle se promène avec le bébé tous les jours.
</t>
  </si>
  <si>
    <t xml:space="preserve">La petite fille commence a saliver et mordre ses joujoux. Elle a les gencives qui commencent  à travailler. Maman a peur de ne pas comprendre les signaux de douleur dues à l'éruption dentaire.
Le bébé est tonique, se tient bien droite. Elle s'anime à la préparation du biberon. Elle suit les chats du regard. Elle attrape tout ce qui passe a portée de sa main pour le "gouter". Bébé vocalise et "bavarde" avec les personnes présentes. Elle fait des sourires adressés.
La maman propose des jeux adaptés (chansons de gestes, marionnettes) elle nomme les parties du visage et du corps de bébé lors des changes. Elles discutent toutes deux yeux dans les yeux.
La petite fille fréquente une micro crèche de type Montessori ou l'on pratique les "signes" avec bébé. La maman est inscrite dans les ateliers proposés par le personnel de la crèche.
L'accueil se passe bien. Un cahier de liaison est tenu par les accueillants.
Elle est suivie par un pédiatre de manière régulière, les vaccinations on débuté. La maman se pose la question de savoir si il faut vacciner son enfant contre la grippe et le rotavirus. Elle fait des recherches sur internet et se documente par ailleurs.
L'allaitement maternel se finit doucement, la petite boit la tétée le matin et une tétée de bienvenue au retour de la crèche. Maman souhaite savoir à quel âge commence la diversification et comment procéder.
Le bébé se réveille pendant la nuit pleure1 à 2 minute et trouve une stratégie d'endormissement en prenant son pouce.
</t>
  </si>
  <si>
    <t xml:space="preserve">Maman veut savoir s'il faut laisser pleurer bébé&gt;question revue en supervision et réponse négative en expliquant comment le bébé tisse des liens de confiance. Elle a besoin d'une réponse à ses sollicitations pour se construire et échanger.
Les écrans : la petite fille tourne la tête et se déconcentre quand la TV est allumée même lorsqu'il s'agit de prendre le sein.
Papa ne semble pas être à la "hauteur" des attentes maternelles. Il avait promis à sa compagne qu'une fois le bébé arrivé, il rentrerait plus tôt.
Il a de très bonnes relations avec son enfant qui lui fait la fête quand il rentre.
</t>
  </si>
  <si>
    <t xml:space="preserve">Passage en revue des questions maternelles. </t>
  </si>
  <si>
    <t xml:space="preserve">Mme Kelpin caresse son ventre, se projette dans l'avenir.
Choix entre 2 prénoms.
</t>
  </si>
  <si>
    <t xml:space="preserve">Fatigue liée aux trajets et au temps de travail
Le sport : Mme K a le projet de nager, marcher, faire du Pilates.
Sur le plan psychologique, il est a noter une anxiété. Mme K a peur quand tout ne se déroule pas comme elle l'a imaginé.
</t>
  </si>
  <si>
    <t xml:space="preserve">Le suivi médical et gynécologique sont en place, le bébé se développe normalement.
La petite fille bouge bien
</t>
  </si>
  <si>
    <t xml:space="preserve">Le stress de devenir parent
La connaissance des étapes du développement de l'enfant
L'aménagement du logement et l'équipement de puériculture
L'alimentation du bébé : souhait d'allaiter.
</t>
  </si>
  <si>
    <t>Parler de l'allaitement maternel et du portage</t>
  </si>
  <si>
    <t xml:space="preserve">La mère caresse son ventre, elle a une boule musicale en collier.
Elle parle de tenir enfin son bébé dans ses bras.
</t>
  </si>
  <si>
    <t xml:space="preserve">l'activité physique : promenades régulières.
Le sommeil.
Les séances de préparation à la naissance et les séances de piscine avec la SF
</t>
  </si>
  <si>
    <t xml:space="preserve">Les coliques du nouveau né, le suivi médical du bébé.
Les besoins du bébé, rituels, portage
le décryptage des pleurs et des besoins.
</t>
  </si>
  <si>
    <t>Le rôle du père. Cette question inquiète beaucoup la mère. Son compagnon est peu souvent présent, il travaille tard le soir. Elle se demande s'il va pouvoir décrocher et quel père il va être.</t>
  </si>
  <si>
    <t xml:space="preserve">L'alimentation du bébé=&gt; allaitement maternel
L'investissement du papa
La gestion des rythmes de l'enfant.
</t>
  </si>
  <si>
    <t>Dernière visite prénatale à 36SA+5</t>
  </si>
  <si>
    <t>La mère parle à son bébé, touche son ventre, apprécie le contact avec son bébé quand elle est dans l’eau(piscine tous les jours)</t>
  </si>
  <si>
    <t xml:space="preserve">Alimentation de la mère, tabac, sommeil, activité physique après l’accouchement
Accouchement et risques
</t>
  </si>
  <si>
    <t xml:space="preserve">Examens à la naissance, suivi médical, alimentation </t>
  </si>
  <si>
    <t>Sorties, pleurs, préparation matérielle de l’arrivée du bébé</t>
  </si>
  <si>
    <t>Première visite post natale</t>
  </si>
  <si>
    <t>parents à l'écoute de leur enfant, proximité+++, rassurants</t>
  </si>
  <si>
    <t>l'accouchement a été bien vécu, madame n'a eu que 4 points de suture, le père participe a la prise en charge de l'enfant, ce qui soulage madame et lui permet de se reposer.</t>
  </si>
  <si>
    <t xml:space="preserve">alimentation
l'enfant régurgite parfois et un épisode de cyanose après régurgitations ont amené les parents à appeler les pompiers
suivi médical et vaccin
</t>
  </si>
  <si>
    <t xml:space="preserve">les sorties
les pleurs du bébé 
prévention du bébé secoué
</t>
  </si>
  <si>
    <t>Attachement, éveil et prise en charge de l'enfant</t>
  </si>
  <si>
    <t xml:space="preserve">madame connait les réactions de son enfant 
interractions +++
la mère lui parle, la regarde, l'embrasse, la porte
</t>
  </si>
  <si>
    <t xml:space="preserve">contraception, 
rééducation périnéale
reprise de l'activité professionnelle en janvier
elle confiera sa fille à sa mère 
sortie du couple
</t>
  </si>
  <si>
    <t xml:space="preserve">régime alimentaire 4 X 150ml
vaccins
introduction des aliments à quatre mois et préparation 
éveil et jeux: la mère l'installe sur un tapis, dans une nacelle
inquiétude luxation de hanches ? examens en cours
sommeil fait ses nuits
</t>
  </si>
  <si>
    <t xml:space="preserve">Place des grands parents 
Sorties de l’enfant, l’exposition de l’enfant à la télévision
</t>
  </si>
  <si>
    <t>Présentation PMI Panjo, connaissance avec la femme enceinte et sa mère (fille unique)</t>
  </si>
  <si>
    <t>Madame parle a son bébé, ne le sent pas encore bouger, peu de changement du corps même le ventre</t>
  </si>
  <si>
    <t>Alimentation</t>
  </si>
  <si>
    <t>Suivi médical, ostéopathe, suivi sage-femme libérale</t>
  </si>
  <si>
    <t xml:space="preserve">Changement d’humeur après l’accouchement, connaissance sur le développement du fœtus, préparation à l’accouchement, ressources médicale et sociales disponibles, relation avec l’enfant, développement de l’enfant, </t>
  </si>
  <si>
    <t>maman connait les rythmes de son enfant, observe et interprète son comportement, lui parle, a des gestes précis et sécures</t>
  </si>
  <si>
    <t>fatigue et sommeil de la mère : depuis hier le couple a décidé de coucher leur enfant dans sa chambre pour la nuit</t>
  </si>
  <si>
    <t xml:space="preserve">alimentation 150 à 180 ml par biberon 5 bib par jour
lait épaissi et lait premier âge mélangé dans les biberons
tendance à la constipation et moyens d'y remédier
interactions tactiles montré à la mère
développement de l'enfant : en position ventrale l'enfant lève la tête sans l'osciller quelques instants
le sommeil et les cycles de sommeil de l'enfant
</t>
  </si>
  <si>
    <t xml:space="preserve">les sorties avec l'enfant. La mère ne sort pas les apres midi pour éviter de l'exposer aux fortes chaleurs et pense que les cyanose surviennent à ces moment là
les écrans : conseil d'éviter l'exposition à la télé
reprise du travail du père depuis lundi 21/08/2017
la mère prendra un congé parental de trois mois et reprendra fin janvier 2018
la grand mère maternelle gardera l'enfant
choix des jouets privilégier le toucher
</t>
  </si>
  <si>
    <t>gérer vie professionnelle et vie familiale_x000D_
 C et la crèche .</t>
  </si>
  <si>
    <t>mère sensible et engagée _x000D_
temps sur le tapis d'éveil pendant 20 minutes ou Célestine est allongée, elle est en éveil calme_x000D_
dans un 1 er temps à mon arrivée regarde sa mère avant de s'autoriser à me sourire_x000D_
fait de beaux sourires, babille, gigote pour montrer qu'elle est contente,_x000D_
attrape les objets qu'on lui tend _x000D_
C est détendue _x000D_
après une bonne vingtaine de minutes, C chouine, montre un inconfort, Mme lui parle calmement et sereinement, C se calme qq minutes puis chouine de nouveau en regardant sa mère et en s'agitant _x000D_
je fais parler C en disant qu'est ce que tu veux nous dire? est ce que tu n'es pas bien dans cette position? tu as envie d'un câlin ? _x000D_
La mère met du temps (plus de 5 minutes)  avant de prendre C dans les bras qui se calme de suite au contact de sa mère. _x000D_
attachement parait secure_x000D_
proximité difficile pour la mère?_x000D_
 diffère sa réponse pour éviter de donner l'habitude d'être porté (info légitimée par le pédiatre)</t>
  </si>
  <si>
    <t>les étapes du développement psychomoteur: fiche N°40: on découvre ensemble ce dont C. est en capacité de faire/ mère réceptive qui s'étonne / découvre ce que C. peut faire (se tourne vers une source sonore, couchée sur le dos, C. fait des mouvements dirigés pour se débarrasser de la serviette sur la tête, se retourne vers la personne qui parle)  _x000D_
diversification alimentaire: quand? comment? Par quoi commencer? _x000D_
le sommeil fiche N°45: C. se réveille encore parfois la nuit, pas forcément pour téter mais besoins de réassurance ou de la tétine, elle ne se calme pas seule même si les parents diffèrent leur intervention. _x000D_
Elle a un doudou qui l'aide à la séparation à la crèche</t>
  </si>
  <si>
    <t>allier allaitement maternel et vie professionnelle: réponse aux questionnements de la mère, infos, trucs et astuces._x000D_
la place du père: monsieur a pris 1 temps partiel le lundi, il s'occupe de C. toute la journée.</t>
  </si>
  <si>
    <t>répondre aux dernières interrogations de la mère avant l'accouchement</t>
  </si>
  <si>
    <t>engagement +++ sensibilité ++ 
difficulté à visualiser et à imaginer son bébé</t>
  </si>
  <si>
    <t xml:space="preserve">le sommeil de la mère au 3ème trimestre
du baby blues à la dépression: comment le repérer? quoi faire?
</t>
  </si>
  <si>
    <t xml:space="preserve">le développement de l'enfant de la naissance à 3 mois. 
le suivi médical et la vaccination
l'allaitement maternel: la mise en route, quand tirer son lait, comment savoir si son allaitement fonctionne bien? 
le choix des jouets
</t>
  </si>
  <si>
    <t xml:space="preserve">les vacances (projet de partir 1 semaine en vacances en Normandie en septembre) : comment organiser le voyage au mieux pour le bébé
les pleurs du bébé: comment les accueillir, les gérer, les sentiments qu'ils peuvent engendrer
la place du père: comment inclure le papa dans la prise en soins quand désir d'allaiter
préparation à la naissance: ressenti de la prépa, sentiments de Mme face à la naissance future: petite appréhension face à l'inconnu
</t>
  </si>
  <si>
    <t>retour sur l'accouchement, le retour à la maison, la gestions des rythmes, l'allaitement maternel</t>
  </si>
  <si>
    <t>celestine est secure dans les bras de sa mère, se clame a son contact physique
mère regarde son bébé, gestes tendres et bienveillants</t>
  </si>
  <si>
    <t>l'alimentation de la femme allaitante 
le sommeil et le repos de la mère allaitante</t>
  </si>
  <si>
    <t xml:space="preserve">l'allaitement maternel
les pleurs/ les coliques 
l'attachement/ le portage
</t>
  </si>
  <si>
    <t>les sorties 
le mode de garde</t>
  </si>
  <si>
    <t xml:space="preserve">Atelier massage 
Point prise en soins / répondre aux interrogations de la mère </t>
  </si>
  <si>
    <t xml:space="preserve">Mère engagée mais elle met une certaine distance avec sa fille
hésite à la remettre au sein quand elle pleure, 
Sensibilité  et réciprocité de la mère relative 
timidité extrême de la mère jusque dans sa relation à son enfant?
</t>
  </si>
  <si>
    <t xml:space="preserve">la rééducation périnéale 
l'alimentation de la mère allaitante
</t>
  </si>
  <si>
    <t xml:space="preserve">les pleurs de bébé 
le développement de l'enfant
</t>
  </si>
  <si>
    <t xml:space="preserve">les vacances: quoi emporter, que faire comment gérer avec bébé 
l'adaptation en crèche 
allaitement et reprise du travail, comment gérer
</t>
  </si>
  <si>
    <t>La reprise du travail</t>
  </si>
  <si>
    <t>engagement +++ 
Célestine pleure et manifeste des mouvements d'extension en arrière 
mère lui parle et la rassure, elle s'endort facilement dans les bras de sa mère
 sommeil agité dans les bras de sa mère</t>
  </si>
  <si>
    <t>alimentation de la femme allaitante</t>
  </si>
  <si>
    <t xml:space="preserve">développement psycho moteur: sourit, babille, attrape les objets dans la main 
Mme trouve que C sourit pas facilement souvent le visage fermé et dans la réflexion selon elle. 
s'interroge sur d'éventuelles douleurs et possibilité de reflux
</t>
  </si>
  <si>
    <t xml:space="preserve">organisation pour la reprise du travail
comment se préparer et préparer bébé 
quand tirer son lait? 
la place du père
les sorties en couple sans bébé
</t>
  </si>
  <si>
    <t>Pesée du bébé. Evaluation de la fatigue et de l'état psychologique des parents. Information sur le développement psychomoteur de l'enfant de 0 à 3 mois.</t>
  </si>
  <si>
    <t>La mère est enveloppante, les échanges visuels et verbaux sont teintés de douceur et de tendresse. Maman et bébé sont très adaptés l'un et l'autre, l'attachement est de bonne qualité.</t>
  </si>
  <si>
    <t xml:space="preserve">
La santé psychologique de la mère : elle dit se sentir fatiguée, mais le moral est bon. Il n'y a pas de signe de baby blues.
L'activité physique : la jeune maman dit marcher tous les jours, mais n'est pas une sportive. Le bébé commence a peser dans ses bras. Elle ne peut pas utiliser l'écharpe de portage lorsqu'il pleure pour effectuer des tâches domestiques.
Rendez vous post natal chez le gynécologue pas encore pris. Mme va le faire. Elle abordera la rééducation périnéale et abdominale.
Le sommeil : le jeune couple se relaie pour les biberons de la nuit et lorsque le bébé pleure. Ainsi chacun réussit à trouver du temps pour se reposer.
</t>
  </si>
  <si>
    <t xml:space="preserve">Alimentation : le bébé est encore en 6 repas mais ne prend plus toute la quantité proposée au biberon de la nuit. Il va bientôt être réglé en 5 repas. La mère propose des biberons de 120 g Lémiel et 150 g le matin et le soir. Le petit garçon régurgite ce jour, la maman lui fait un massage en réflexologie plantaire pour aider à la digestion. Il apprécie, est tout sourire et raconte.
Il fait 4.580 kg ce jour soit 28 g par jour depuis la dernière consultation
</t>
  </si>
  <si>
    <t xml:space="preserve">Les sorties : souvent bébé ne sort pas quand le temps est à la pluie car les parents n'aiment pas cela. Conseils donnés pour des sorties journalières plutôt au grand air que dans les supermarchés.
Les pleurs : ils sont très bien gérés, par le portage ou la musique. Les parents ont bien repéré les différents pleurs. Conseils de portage quand bébé pleure, ne pas le laisser pleurer pour ne pas l'insécuriser. Rituels d'endormissement en place.
Les problèmes sociaux sont gérés par les jeunes parents en relation avec l'assistante sociale du secteur. Le budget est géré essentiellement par la jeune femme qui a appris à le faire avec sa mère.
</t>
  </si>
  <si>
    <t>Les pleurs de bébé. Faut-il laisser pleurer ? c'est la question que se pose la jeune maman.</t>
  </si>
  <si>
    <t xml:space="preserve">Activité attachement mère/enfant : pilâtes
Faire le point sur les régurgitations
</t>
  </si>
  <si>
    <t xml:space="preserve">Maman demandeuse, attentive, reproduit l'activité de manière appliqué et sécuritaire.
L'enfant apprécie certaine positions plus que d'autres mais sourit tout au long de l'activité, cherche sa maman du regard lors de la démonstration en souriant.
</t>
  </si>
  <si>
    <t xml:space="preserve">Le sommeil de la mère: 
un peu décousu en ce moment avec les réveils de l'enfant (dû aux régurgitations) 
Le sommeil de l'enfant: 
le bébé dort 1H l'après midi et de 20H à 10H du matin. Essaie de s'endormir la journée mais il est dérangé par ses régurgitations. 
Etat psychologique de la maman: 
Madame très perfectionniste, dans le contrôle tout le temps, se met beaucoup de pression qui pourrait avoir un retentissement sur le bébé (anxiété et problème digestif).
</t>
  </si>
  <si>
    <t xml:space="preserve">Régurgitations:
Régurgite depuis la naissance malgré plusieurs changements de lait mais pas de retentissement sur la courbe de poids plutôt sur son agitation. 
Alimentation: 
Conseils donnés pour un lait adapté ainsi que sur la diversification alimentaire entamée trop précocement par madame. 
Eruptions dentaire:
L'enfant porte bien ses mains à la bouche. Massages et points de pressions montrés ultérieurement que la maman applique correctement. 
Besoin de la sucettes/doudou: 
Explications données sur la non nécessité de donner la sucette tout le temps surtout s'il la recrache, le laisser prendre ses mains en bouche s'il préfère. Mis en avant de l'utilisation du doudou.
</t>
  </si>
  <si>
    <t xml:space="preserve">Histoires de vie et traumas: 
Madame a vécu beaucoup de choses difficiles durant sa grossesse (décès de ses parents ainsi que de sa grand-mère), d'où peut être son envie de tout maitriser. Madame a du mal à se confier et à lâcher prise, elle ne laisse pas la possibilité d'en discuter. 
Cependant cela ne l'empêche en rien d'être protectrice et bienveillante dans sa relation avec son bébé.
</t>
  </si>
  <si>
    <t>Fin du suivi Panjo. Bilan.</t>
  </si>
  <si>
    <t xml:space="preserve">Très bonne relation Père-mère -enfant.
Le petit garçon est dans les bras de l'un puis de l'autre, il est calme souriant malgré une rhinopharyngite. Il se détache facilement de la relation duelle pour jouer avec un hochet, il le porte à sa bouche, il le hoche, le laisse tomber.
</t>
  </si>
  <si>
    <t xml:space="preserve">Fatigue  due à une maladie virale. Comme son bébé dort mal, elle est réveillée souvent. Elle récupère difficilement mais reste calme, disponible, souriante. 
Elle démarre une formation la semaine prochaine qui débouchera sur une embauche. Elle ne sera plus disponible pour d'autres visites à domicile. 
Du coup la maman est dynamisée, contente de faire cette formation.
</t>
  </si>
  <si>
    <t xml:space="preserve">Croissance et appétit : 
Le couple se pose des questions
Bébé grandit et mange moins--&gt; faut-il être inquiets ? 
Explications données.
Développement psychomoteur :
Bébé se retourne du dos sur le ventre, il tourne dans son lit --&gt; sécurité abordée, ils ont anticipé.
Le petit garçon s'anime à la préparation du biberon, il aime jouer avec ses hochets et tient assis quelques secondes.
Le couple est fier du bébé et du chemin parcouru depuis la première visite.
</t>
  </si>
  <si>
    <t xml:space="preserve">Le couple explique qu'ils ont pensé à des règles de vie pour leur famille et comptent l'un sur l'autre pour les mettre en place et les maintenir.
La maman dit qu'elle se laissera sûrement charmer mais le papa dit qu'il tiendra le cap.
</t>
  </si>
  <si>
    <t xml:space="preserve">La maman dit qu'elle n'en a plus besoin. Les 2 premières visites ont suffi pour savoir se dont elle avait besoin.
Alimentation-croissance
Développement psychomoteur-pleurs
</t>
  </si>
  <si>
    <t>1er objectif : visite post-natale : soutien à la parentalité et conseils. 2è objectif : suivi PANJO post-natal</t>
  </si>
  <si>
    <t xml:space="preserve">Maman et papa sont attentifs aux besoins de Charly, savent repérer les signaux envoyés par l'enfant (pleurs), s'adaptent à l'enfant (rythme, besoin de succion, de portage, sommeil). Volontaires pour les activités proposées : portage, massage, et consultations préventives. 
Maman a des gestes doux, enveloppants, sécurisante.
</t>
  </si>
  <si>
    <t xml:space="preserve">Maman compte reprendre l'activité physique (abdos) dès que possible après le retour de couche. 
Conseils préventifs donnés par rapport au périnée et au dos. 
Contraception non abordée car visite du beau-frère. 
Sommeil de la mère : parents se répartissent les biberons de la nuit de façon à pouvoir se reposer suffisamment à tour de rôle. 
Sommeil du bébé : Charly dort environ 4 à 5 heures par nuit. Et a un sommeil satisfaisant la journée entre les biberons.
</t>
  </si>
  <si>
    <t xml:space="preserve">Maman n'observe pas de signes de douleur. 
Développement : 
- Explications données quant aux besoins de succion du bébé (exploration)
- Pesée effectuée ce jour: Charly prend environ 40g par jour depuis la sortie de la maternité -&gt; croissance satisfaisante. Parents rassurés. 
Suivi médical abordé: 
- Proposition de rendez-vous en consultation de PMI pour suivi médical mensuel -&gt; parents d'accord
Alimentation : 
- Charly boit actuellement 90ml de Milumel premium digest 8X/jour. Maman a évoqué le fait d'augmenter les quantités : conseils pour le réaliser progressivement sans forcer.
</t>
  </si>
  <si>
    <t xml:space="preserve">Conseils pour sortie : marche, promenade en forêt envisagées -&gt; conseil utilisation écharpe de portage.
Papa est partie prenante pour les activités et pour l'accompagner. 
Pleurs du bébé : parents savent identifier les pleurs et savent comment les gérer (sucette, portage, musique, biberon, change...)
Ecran : allumé tout le long de la visite mais volume sonore bas, et transat de bébé tourné dos à la télé. 
Place du père : papa ravi de la naissance de son fils, impliqué dans tous actes de la vie quotidienne (sauf le bain), volontaire pour soutenir sa compagne et prendre soin de leur enfant. 
Soutien social : oncle de Charly présent pendant la visite
</t>
  </si>
  <si>
    <t>Lister les questions de la future maman et essayer d'y répondre</t>
  </si>
  <si>
    <t xml:space="preserve">La mère parle à son bébé, caresse son ventre, dit avoir hâte de le tenir dans ses bras. Elle décrit un papa investi.
Elle a déjà commencé a acheter des meubles + trousseau + mobile musical. Elle attend un peu pour les vêtements.
</t>
  </si>
  <si>
    <t xml:space="preserve">Consommation de tabac et suivi tabacologue
L'alimentation
La contraception
</t>
  </si>
  <si>
    <t xml:space="preserve">L'alimentation, la mère a un projet d'allaitement.
Le développement de l'enfant de 0 à 3 mois
Le portage en écharpe
Les massages
Le suivi médical
Le sommeil
La gestion des rythmes
</t>
  </si>
  <si>
    <t xml:space="preserve">Les pleurs de bébé
Histoire de vie et traumas (la future mère a perdu ses 2 parents d'un K entre Juillet et Août 2016.
Préparation à la naissance&gt;la jeune femme a beaucoup de questionnement par rapport à la douleur de l'accouchement.
Mort subite
Le père, sa place son accompagnement
</t>
  </si>
  <si>
    <t xml:space="preserve">Ressources financières, gestion des démarches administratives, ressources médicales et sociales disponibles.
Logement : aménagement et qualité
Préparation à l'accouchement et suivi médicale de l'enfant
Connaissance des étapes du développement de l'enfant 
L'alimentation du bébé
La découverte des signaux de l'enfant la gestion des rythmes.
</t>
  </si>
  <si>
    <t>Balayer les questions suscitée par un tri de carte ou à la demande de la jeune femme.</t>
  </si>
  <si>
    <t xml:space="preserve">Très bonne qualité de relation avec la mère : observation de la jeune femme qui caresse son ventre, qui parle affectueusement de son bébé.
Les 2 parents sont impatients de voir sa frimousse
Le père caresse le ventre de sa compagne parle au bébé et se projette dans l'avenir.
</t>
  </si>
  <si>
    <t xml:space="preserve">Consommation de tabac : Mme a vu la tabacologue qui lui a prescrit des patches. Elle a réussi à descendre sa consommation à 3 cigarettes par jour.
Alimentation : c'est l'oncle de la jeune femme qui cuisine et il équilibre les menus avec légumes, féculents, viandes. Mme Maurice mange suffisamment de laitages, elle dit qu'elle mange beaucoup de gâteaux, bonbons et chocolat entre les repas. elle boit également beaucoup de jus de fruits.
Elle a de nouveau des nausées accompagnées de brûlures d'estomac , la SF hospitalière lui a conseillé de supprimer le sucré, les jus de fruits. Bref, tout ce qu'elle aime.
Alimentation fractionnée conseillée.
Le baby blues : Mme rendue attentive au fait que les évènements familiaux de l'an passé (DC des 2 parents) vont peut-être à l'occasion de la naissance réactiver des sentiments négatifs (ou pas). Donc, il est convenu de faire un EPDS régulièrement.
Le sommeil : conseils pour bien dormir au cours du 3ème trimestre.
</t>
  </si>
  <si>
    <t xml:space="preserve">Préparer l'alimentation du nouveau né : Mme va essayer d'allaiter, elle en a envie, elle a lu le livre que je lui ai prêté.
Les questions sont judicieuses, elle a retenu ce que je lui ai expliqué la dernière fois.
La position du bébé dans son ventre : tête en bas, dos à gauche et pieds dans les côtes. Nom pressenti : TIMEO .
Les interactions qu'elle ressent quand elle caresse et parle à son bébé sont très expliquées par la jeune femme.
Le futur papa caresse aussi son bébé et lui parle de lui et des activités qu'ils feront ensemble plus tard.
</t>
  </si>
  <si>
    <t xml:space="preserve">La place des écrans dans la famille : le téléviseur est allumé en permanence pour un bruit de fond. Explications sur la nocivité des écrans. Nous avons cherché ensemble ce jour sur internet les avis sur l'exposition des enfants à la TV. Mme M se rend compte que les professionnels sont unanimes. 
La préparation à la naissance : Mme M s'y rend de manière régulière, elle me relate les séances la prochaine fois, elle visitera les salles d'accouchement. Et au clair par rapport à la déclaration à la mairie.
Sommes allées voir sur Google le congé de paternité pour son compagnon qui assure des missions d'intérim. A première vue papa n'y aura pas droit.
L'accueil de bébé : déblocage des prestations, il manque une armoire qui sera achetée par la gd mère paternelle dès que les parents auront un logement.
</t>
  </si>
  <si>
    <t>Dernières questions avant jour J</t>
  </si>
  <si>
    <t>Très bonne. Les parents attendent avec impatience l'arrivée du bb</t>
  </si>
  <si>
    <t xml:space="preserve">Alimentation :
Mme  a des difficultés à digérer, vomissements depuis le début de grossesse et en raison des grosses chaleurs des derniers jours.
Le sommeil : plus compliqué les derniers temps en raison du ventre et de la chaleur.
</t>
  </si>
  <si>
    <t xml:space="preserve">Dernières questions concernant l'alimentation  et la mise en route de l'allaitement en salle d'accouchement : tétée de bienvenue.
Mme n'a toujours pas pris sa décision, elle  peur car elle fume (3cig/j) et une SF de la maternité lui a déconseillé d'allaiter en raison du tabagisme
</t>
  </si>
  <si>
    <t xml:space="preserve">Les sorties, l'habillement en fonction de la saison et de la température.
Les pleurs de bébé : nuits blanches comment les assumer.
Mr est très attentif à sa compagne, il la trouve belle et lui dit.  Il parle avec son bébé et se projette en tant que père. il fantasme sur la couleur des yeux et s'imagine le caractère de son enfant.
</t>
  </si>
  <si>
    <t>C'est les parents qui ont entièrement guidé les questions et la visite.</t>
  </si>
  <si>
    <t xml:space="preserve">Maman attentive, bébé en relation. Nursing ok, portage ok.
Accroche regard ok.
</t>
  </si>
  <si>
    <t>Le poids : Mme faisait beaucoup de sport avant et en début de grossesse</t>
  </si>
  <si>
    <t xml:space="preserve">L'alimentation : Alice prend bien ses biberons et digère très bien son lait.
le développement psychomoteur du bébé de la naissance à 3 mois et se que l'on peut lui proposer : histoires chansons (la mère dit qu'elle lui parle de physique quantique et d'ondes gravitationnelles, de son sujet de thèse)
Le sommeil : Alice dort très calmement dans sa chambre dans  son lit et en sécurité (mort inopinée).
</t>
  </si>
  <si>
    <t xml:space="preserve">Les promenades, pour l'instant Alice va au jardin, sa mère la protège du soleil et des insectes. Elle prend l'air autant que dans son landau.
La prise en charge d'Alice par son père. La maman dit qu'il n'est pas respectueux des rythmes du bébé. Il l'a réveillée pour la montrer par Skype à ses parents. Il est musicien et souhaite apprendre le piano à sa fille (c'est l'artiste de la famille).
Le réseau de soutien social. Toute la famille et les amis  sont dans la médecine ou en études supérieures de physique, toutes les spécialités sont représentées. le réseau est dense.
</t>
  </si>
  <si>
    <t xml:space="preserve">L'entretien est très "dirigé" par la mère.
Je la laisse faire et lui propose le tri de carte.
</t>
  </si>
  <si>
    <t>2ème visite post natale PANJO</t>
  </si>
  <si>
    <t>Portage à distance de la part de la jeune mère. La petite fille vomit à 2 reprises. Pas d'inquiétude de la part de la mère. Accroche du regard non constatée.</t>
  </si>
  <si>
    <t xml:space="preserve">La maman exprime qu'elle est  fatiguée. Elle n'a aucun relais de la part de son compagnon qui n'assure pas les nuits et se décharge entièrement du quotidien sur elle.
Ambivalence de la mère qui ne souhaite pas reprendre ses études mais qui ne souhaite pas se laisser enfermer dans un rôle de femme au foyer.
Elle s'est inscrite à un congrès en juillet (5 jours à Strasbourg), elle fait la grimace quand elle en parle. Suivi psy poursuivi. Elle s'alimente correctement mais ne fait plus de sport.
</t>
  </si>
  <si>
    <t xml:space="preserve">
Le suivi médical de l'enfant, ses vaccinations à venir, les consultations.
L'alimentation de la petite fille qui est adaptée.
</t>
  </si>
  <si>
    <t>Le rôle du père et son investissement. La maman aimerait de l'aide, son compagnon souhaite qu'elle endosse comme sa propre mère un rôle de femme au foyer. Mais la jeune mère n'est pas ok. Il y a déjà eu 2 médiations chez la psy de Mme à ce propos sans effets à ce jour d'après ces dires.</t>
  </si>
  <si>
    <t>L'investissement du père.</t>
  </si>
  <si>
    <t xml:space="preserve">Evaluation développement enfant 
Evaluation état psychologique de la maman
Massage
</t>
  </si>
  <si>
    <t>Toujours un peu de raideur dans la manipulation d'Alice. Moins de mise à distance mère bébé. Accroche du regard, réponses adéquates aux besoins de bébé. La mère dit qu'elle aime sa fille et qu'elle lui verbalise souvent.</t>
  </si>
  <si>
    <t xml:space="preserve">EPDS faite &gt;  11 la maman est prise en charge une fois par mois par un psychiatre. Me dit qu'elle se sent beaucoup mieux que lorsqu'elle était enceinte et qu'avant. Avant c'est pendant toute sa vie : elle est surdouée et a toujours eu des pbl sur le plan émotionnel.
Elle se met la barre très haute et veut être parfaite. Quand elle était élève elle voulait avoir 20/20 si elle avait 18/20 c'est comme si elle avait 0.
elle veut être la meilleure mère pour sa fille et du coup ne supporte pas qu'Alice pleure (ce qui explique la distance mise dans le portage à la dernière VD quand Alice a vomi. 
Le sommeil est un peu perturbé en ce moment car le papa aime dormir avec Alice près de lui. Du coup la maman est toujours sur le qui-vive.
J'ai repris avec elle le cododo et ses dangers, lui ai proposé de dire au papa que le dimanche matin par exemple on peut se rendormir tous les 3, avec bébé du côté de maman mais que cela reste exceptionnel.
Mme R va reprendre le travail en septembre et dit qu'elle n'en a pas envie. Elle n'a pas travaillé à sa thèse.
Elle devait aller en congrès à Strasbourg et s'était organisé 1 semaine par rapport à la garde d'Alice et son programme. Tous tombe à l'eau et elle est déçue.
</t>
  </si>
  <si>
    <t xml:space="preserve">Le développement d'Alice : la maman se fait du souci quant au développement de sa fille. Trouve qu'elle n"'est pas en avance".
Nous avons repris ensemble tous les items du développement de l'enfant à 3 mois, elle rentre dans tous. Nous n'avons pas tenu compte des 5 semaines de prématurité d'Alice, du coup la mère se sent sécurisée.
Le choix des jouets : la mère trouvant qu'Alice ne se développait pas suffisamment a acheté beaucoup de jouets premier âge. Elle a installé un parc avec un arceau et de jolis jouets colorés.
Alice doit aller chez un ostéopathe car elle a une plagiocéphalie. Explications données pour installer des jouets colorés sur le côté ou Alice ne tourne pas la tête. 
Un massage est proposé et réalisé au cours de la visite. Alice regarde intensément sa maman et raconte. Puis, elle a le hoquet et nous devons arrêter le massage car il la gêne beaucoup.
Alice va chez le pédiatre demain.
Un rendez vous pour finaliser le contrat de travail de l'assistante maternelle aura lieu ce soir.
</t>
  </si>
  <si>
    <t xml:space="preserve">Les voyages de bébé : Alice et ses parents vont partir en vacances une semaine en Méditerranée.
La maman est en train de commander des vêtements adaptés sur le net. Nous avions parlé du nécessaire de voyage à la dernière visite.
La maman sort tous les jours avec Alice, elles aiment ça toutes les deux.
Le père s'investit de plus en plus auprès de sa fille. Il la trouve plus intéressante, elle lui sourit, il la porte. La mère dit qu'elle sourit plus à son père. Démonstration faite du contraire au cours de la VD.
</t>
  </si>
  <si>
    <t>Mme me montre les échographies, me parle de son choix des prénoms (référence à ses grands-mères)</t>
  </si>
  <si>
    <t>suivi médical du bébé/alimentation du bébé/soins quotidiens du bébé</t>
  </si>
  <si>
    <t>investissement du papa</t>
  </si>
  <si>
    <t>alimentation du bébé/stress de devenir parent/</t>
  </si>
  <si>
    <t>Présentation de la puéricultrice, tri des cartes, réponses aux questions</t>
  </si>
  <si>
    <t xml:space="preserve">La future mère touche son ventre de temps en temps pendant l’entretien. Elle dit qu’elle lui parle parfois, elle la sent beaucoup bouger. Le père a déjà senti le bébé bouger sous sa main. </t>
  </si>
  <si>
    <t>La fatigue, la nécessité de se reposer mais également de sortir pour prendre l’air. Elle n’a pas connu d’autres désagréments depuis le début de la grossesse.</t>
  </si>
  <si>
    <t>Elle n’a plus trop de contact avec sa famille et notamment sa mère. Elle a pu trouver un relai auprès de sa belle-famille qui la soutient.</t>
  </si>
  <si>
    <t xml:space="preserve">La qualité du logement, l’aménagement du logement, les connaissances sur le développement du fœtus, l’alimentation du bébé, la gestion des démarches administratives, la découverte des signaux de l’enfant, le suivi médical de l’enfant </t>
  </si>
  <si>
    <t>A la fin de la visite, la future mère me dit qu’elle est assez timide et éprouve des difficultés à s’exprimer spontanément, que cela va venir et qu’elle n’hésitera pas à faire appel à moi si besoin. Elle propose de noter les questions qui lui viennent avant le prochain RDV.</t>
  </si>
  <si>
    <t>réponses aux éventuelles questions et inquiétudes avant l'accouchement, reprendre les thèmes non abordés, présentation au futur-père et réponse à ses questions</t>
  </si>
  <si>
    <t xml:space="preserve">Les parents ont trouvé le prénom. La mère dit parler à son bébé, lui demande de venir plus tôt. Elle a déjà essayé de lui mettre une lumière sur le ventre. Elle n'a pas trop l'impression qu'elle réagit. Elle dit qu'elle est calme. Elle sait qu'elle a la tête en bas, essaye d'imaginer dans quelle position elle se trouve.
Elle ne préfère pas imaginer comment elle sera à la naissance car elle ne veut pas être déçue. Elle dit qu'elle sera belle de toute façon.
Le père dit toucher parfois le ventre mais ne sent pas trop de réaction. Il a hâte qu'elle soit là. 
Le couple semble prêt à accueillir leur enfant, n'ont pas trop d'inquiétudes. Ils vont essayer de lui parler plus souvent car ils ne l’ont pas trop fait.
</t>
  </si>
  <si>
    <t>du baby blues à la dépression post-natale</t>
  </si>
  <si>
    <t>le sommeil, les pleurs, la préparation à la naissance</t>
  </si>
  <si>
    <t>la gestion des démarches administratives, les changements d'humeur après l'accouchement, la relation avec l'enfant</t>
  </si>
  <si>
    <t>Visite de naissance suite au retour à domicile et à l’appel de la mère.</t>
  </si>
  <si>
    <t>La mère regarde son enfant en souriant, elle lui fait des bisous, lui masse le ventre lorsqu'elle a mal, comprend qu'elle a besoin d'être dans ses bras parfois. Elle lui parle, m'explique qu'elle et son conjoint lui racontent tout ce qu'ils font.</t>
  </si>
  <si>
    <t xml:space="preserve">Les douleurs de bébé: Léna a des coliques, les parents ont trouvé les solutions pour l'aider (changement de lait, calmosine, biogaia, massages). Difficultés à faire le rot.
L'alimentation du nouveau-né: boit - à 7x 90g gallia calisma. Elle va essayer le galliagest.
Développement de l'enfant: prise de poids satisfaisante, informations données sur la vision, comment la porter
Le suivi médical et la vaccination
Le sommeil de l'enfant
</t>
  </si>
  <si>
    <t xml:space="preserve">Sortir avec bébé
Les pleurs de bébé
Les écrans: la mère pense que cela n'est pas indispensable pour l'enfant petit.
La mort subite du nourrisson
</t>
  </si>
  <si>
    <t>La famille est informée que l’intervenante PANJO va changer à partir d’avril. Une visite en binôme est proposée pour présenter la deuxième intervenante</t>
  </si>
  <si>
    <t>48 et 103</t>
  </si>
  <si>
    <t xml:space="preserve">Mme I portait sa fille dans ses bras durant tout l’entretien. Elle la regardait et lui souriait régulièrement. Le bébé répondait à ses sollicitations par des sourires et des échanges de regards. Mme lui caressait les bras et lui faisait : « des bisous » sur le visage. Elle lui faisait également des : « chatouilles » lorsqu’elle dormait, ce qui réveillait parfois l’enfant. Le bébé était détendu dans les bras de sa maman.
La maman nous a montré la chambre du bébé de façon volontaire.
</t>
  </si>
  <si>
    <t>Les coliques et leur traitement pour les soulager, l’alimentation, les soins liés à une rhinopharyngite, le sommeil, les médecins et pédiatres du secteur. Le bébé a également été pesé.</t>
  </si>
  <si>
    <t xml:space="preserve">Le père ne serait pas à l'aise dans la prise en charge de Léna, il aurait peur de lui faire mal en la portant. Elle pleurerait beaucoup lorsqu'elle est avec lui. 
La grand-mère maternelle garde de temps en temps Léna et cela se passe bien.
</t>
  </si>
  <si>
    <t>La maman est informée du changement de professionnelle. Elle a communiqué avec les 2 puéricultrices durant la visite.</t>
  </si>
  <si>
    <t>Protocole PANJO</t>
  </si>
  <si>
    <t>En dehors de la pesée, l'enfant dormait. Le change a été effectué avec des gestes doux et précis. Le bébé était à l'aise dans les bras de sa mère durant ce temps. Elle pleurait lorsqu'elle a été déshabillée et nue puis s'est calmée une fois rhabillée.</t>
  </si>
  <si>
    <t>Alimentation, le sommeil, le suivi médical et les vaccins. Le bébé a été pesé.</t>
  </si>
  <si>
    <t>Mme I a porté dans ses bras l'enfant durant tout l'entretien. Elle lui faisait des grimaces et chatouilles, elle jouait avec elle avec une peluche. L'enfant souriait et participait activement aux jeux. L'amie de Mme I participait également.</t>
  </si>
  <si>
    <t>Le suivi médical, le développement psychomoteur et la diversification alimentaire. Le bébé a également été pesé.</t>
  </si>
  <si>
    <t>La maman verbalise facilement son ressenti et ce qui la questionne.</t>
  </si>
  <si>
    <t>Demande de Mme I afin d’aborder la diversification alimentaire.</t>
  </si>
  <si>
    <t xml:space="preserve">Mme I avait sa fille à côté d’elle sur le canapé durant presque tout l’entretien. Elle la regardait et lui souriait régulièrement. Elle jouait avec-elle en souriant (chatouilles, bisous, grimaces, faisait semblant de lui grignoter les cuisses et le ventre…). Le bébé répondait à ses sollicitations par des sourires, des éclats de rire, des échanges de regards. Elle babillait et jouait avec ses mains et ses pieds. 
En fin d’entretien, l’enfant se frottait les yeux et semblait fatigué. Mme I l’a couché pour la sieste.
</t>
  </si>
  <si>
    <t>La diversification alimentaire et l’alimentation (et une brochure a été donnée), le développement psychomoteur, le suivi médical de l’enfant, les vaccins et l’éveil. Le bébé a également été pesé.</t>
  </si>
  <si>
    <t xml:space="preserve">Le père serait plus à l'aise dans la prise en charge de l’enfant. Il participerait aux biberons et aux jeux, en présence de Mme I. Mme I ajoute que si elle laisse l’enfant seul avec lui trop longtemps, l’enfant pleur, mais elle lui fait confiance et il la garde lorsque Mme I a des sorties à faire.  
La grand-mère maternelle garde de temps en temps Léna et cela se passe bien, de même avec la meilleure amie de Mme I.
</t>
  </si>
  <si>
    <t>La maman verbalise facilement ses difficultés ou questionnement. Elle me sollicite suivant ses besoins. Une prochaine visite est fixée à sa demande pour une séance de massage bébé.</t>
  </si>
  <si>
    <t>visite post-natale précoce</t>
  </si>
  <si>
    <t>La mère portait son bébé dans les bras durant tout l'entretien. Elle lui a donné le biberon. Lors de la phase de nourrissage j'ai pu observer de l'engagement et de la réciprocité (échange de regard, ébauche de vocalises de la part du bébé lorsque la mère parle à son enfant). La mère se montre également proche de son enfant. Elle le porte de manière sécure avec des gestes adaptés. Madame ne souhaite pas utiliser l'écharpe de portage car elle craint pour la sécurité de son bébé.</t>
  </si>
  <si>
    <t>J'ai ressenti que la mère avait besoin de me raconter son accouchement eutocique (alors qu'il était prévu une césarienne) et de son séjour à la maternité puisqu'elle a été suivie par la sage-femme qui l'avait prise en charge durant la grossesse. La mère explique que le fait d'être suivie par la même personne a été bénéfique car elle avait tissé un lien de confiance avec cette personne. Elle ajoute s'être sentie soutenue après l'accouchement.</t>
  </si>
  <si>
    <t>Nous avons abordé la fiche 47 sur l'alimentation. La mère culpabilise de ne pas avoir pu allaiter son enfant plus longtemps que 15 jours. Elle explique qu'elle a du tirer son lait puisque son enfant ne tétait pas suffisamment. Elle ajoute avoir eu des crevasses puis une mastite ce qui l'a contrainte à interrompre son allaitement. Elle précise que son médecin et sa sage-femme lui auraient conseillé de sevrer progressivement son fils. Aujourd'hui son bébé boit du lait artificiel en quantité suffisante. Madame a été rassurée et valorisée dans son rôle de mère. Nous avons échangé sur la fiche 44 puisque la mère se dit inquiète quant à la vaccination. Elle relate que sa soeur aurait déclaré une maladie suite à un vaccin et ne veut pas vacciner son fils contre l'hépatite B. La mère ajoute en avoir discuté avec son pédiatre.</t>
  </si>
  <si>
    <t xml:space="preserve">Nous avons échangé sur les pleurs du nourrisson (fiche 23). La mère explique que son fils pleure tous les soirs de 21h à22h sans être consolable. La mère le prend dans les bras et le berce pour le calmer. Prévention: bébé secoué. </t>
  </si>
  <si>
    <t xml:space="preserve">Effectué en présence de la mère
. Contexte : Promotion de la santé
. Carnet de santé vu
</t>
  </si>
  <si>
    <t>cibler avec les parents les thèmes à travailler (jeu de cartes)</t>
  </si>
  <si>
    <t>Les parents connaissent le sexe de leur enfant et souhaitent le partager. Les parents disent qu'ils parlent à haute voix à leur enfant. La mère raconte que lorsqu'elle va en consultation, la première chose qu'elle a besoin d'entendre est les battements du coeur de son enfant. Elle se dit angoissée lorsqu'elle ne le sent pas bouger; elle ajoute alors qu'elle lui parle, qu'elle pose les mains sur son ventre pour le faire bouger. Elle sait que si elle se couche, son fils réagira par des mouvements. Elle écoute également de la musique mais pas un morceau précis.</t>
  </si>
  <si>
    <t>Nous avons abordé le sommeil de la femme enceinte car madame dort peu. Elle dit dormir environ 5 heures par nuit (de 20hà 1h30) puis se lève car elle ne parvient plus à dormir. Elle ne ferait pas de sieste dans la journée. Elle dit ne pas ressentir de fatigue.</t>
  </si>
  <si>
    <t>Nous avons abordé la fiche 38 "préparation de l'alimentation". La mère dit qu'elle souhaite allaiter, si elle le peut, mais pense que l'allaitement maternel exclut le père qui ne pourra pas s'investir dans l'alimentation. Le père dit qu'il ne se sentira pas exclu puisqu'il est content que sa compagne allaite pour le bien du bébé. Je demande à la mère comment le père pourra manifester de son investissement. Nous avons également évoqué la fiche 44 "suivi médical de l'enfant" où les parents s'interrogent sur la nécessité de consulter un pédiatre.</t>
  </si>
  <si>
    <t>Madame s'interroge beaucoup le fait de ne pas exclure le père des soins à donner à l'enfant.</t>
  </si>
  <si>
    <t>suivi médical de l'enfant, démarches administratives, mode de garde, investissement du papa</t>
  </si>
  <si>
    <t xml:space="preserve"> Le bébé pleurait dans son lit à mon arrivée. La mère dit être pressée car elle doit se rendre à une réunion de travail pour 13h. Elle se rend dans la chambre chercher son fils qui se calme dans les bras. Elle le porte en le contenant, le regarde, le berce et le caresse sur les tempes. Le bébé regarde sa mère et l'interpelle. La mère dit que son bébé peut rester allongé dans le domoo à proximité de sa mère. Lorsque celle-ci quitte la pièce, le nourrisson se met à pleurer, il ne se calme pas à la voix de sa mère mais cesse de pleurer lorsque la mère réapparaît et s'approche de lui. Selon la mère, son bébé ne serait pas consolable par le père. Lors de la prise du biberon, j'ai pu observer que le bébé se raidit et tente de rejeter le biberon lorsqu'il ne veut plus boire et que la mère répond de façon adaptée.</t>
  </si>
  <si>
    <t>nous avons échangé autour de l'alimentation du nourrisson. il boit 5 biberons de 130ml de Physiolac 1er âge. Ces derniers jours, il ne viderait pas les biberons car il présente une bronchiolite. Nous avons revu ensemble le schéma vaccinal et madame m'a dit que son médecin traitant aurait fait le nécessaire pour l'acquisition d'un Infanrix quinta auprès du laboratoire. Les parents vaccineront leur enfant avec DT polio, Prevenar)</t>
  </si>
  <si>
    <t>La mère me dit que son bébé ne pleure plus les soirs. Elle doit reprendre son activité professionnelle le 19 avril prochain mais l'accueil en crèche ne pourra se faire qu'au mois d'août 2017. Madame qui travaille dans la société de ses parents, emmènera son fils avec elle 3 jours. Les 2 autres jours, il sera confié dans la famille. La famille a également le projet de partir en voyage avec leur enfant</t>
  </si>
  <si>
    <t>co-construction sur différents thèmes</t>
  </si>
  <si>
    <t>Madame parle spontanément de son bébé en utilisant le pronom personnel "il". Nous avons travaillé sur la fiche attachement n°3. Elle explique qu'elle et son conjoint sont enfin tombés d'accord sur le prénom de leur fils. Madame aurait souhaité un prénom américain mais son compagnon n'y était pas favorable. Ils ont ensuite voulu un prénom ancien mais comme ils n'étaient pas d'accords, ils ont fait le choix d'un prénom mixte (souhait du papa), à savoir: Andréa. La future mère dit qu'elle sent son bébé bouger, qu'elle lui parle et qu'elle partage avec lui de la musique. Elle ajoute qu'elle ne parvient pas à imaginer son bébé mais peut dire qu'elle aimerait une bébé avec des cheveux et des yeux bleus comme le papa. Elle se projette et précise qu'elle et son conjoint ne couperont pas les cheveux à leur garçon s'il aura les cheveux bouclés. La mère dit être prête pour la naissance de son fils, elle est pressée de la voir d'autant que la fin de grossesse la pèse.</t>
  </si>
  <si>
    <t>Nous avons abordé la fiche 16 sur le sommeil de la mère. En effet, Madame rencontre les mêmes problèmes de sommeil que lors de la précédente visite. Elle parvient cependant à se reposer les après-midis et resterait au lit tard les matins. Madame a été sensibilisée au fait de se reposer un maximum avant la naissance et de caler son rythme sur celui de son bébé une fois qu'il sera né.</t>
  </si>
  <si>
    <t>La mère a évoqué ses craintes concernant le poids de son bébé. A ce stade de développement, l'enfant serait estimé à 1,900kg et madame dit ne plus prendre de poids. Elle relate avoir vécu beaucoup de stress ( déménagement en urgence, travail...) et ressenti des contractions en décembre dernier qu'elle met en lien avec le retard de croissance de son bébé. Elle craint qu'elle ne soit séparée de son bébé à la naissance (néonatologie) et s'interroge pour la mise en route de son allaitement. Nous avons échangé de la tétée de bienvenue et de favoriser le premier levée du regard.</t>
  </si>
  <si>
    <t>Nous avons abordé les pleurs de l'enfant et ce que ces pleurs impliquent pour la relation parent-enfant qui se construit. Madame a été rassurée sur le fait que les pleurs ne sont pas des caprices mais sont un réelle demande du bébé (idée reçue de sa mère et de sa grand-mère). Madame m'explique que les parents de son conjoint sont divorcés et que monsieur a mal vécu cette séparation. Il aurait par ailleurs pu verbaliser cette crainte à sa compagne. Nous avons également abordé la fiche 27 sur la préparation à la naissance. Madame et monsieur ont participé aux séances de préparation à la naissance qui ont permis de répondre à leur questionnement. Elle a appris il y a peu de temps qu'elle accoucherait par césarienne et elle verbalise sa difficulté à l'accepter.</t>
  </si>
  <si>
    <t>travailler sur la diversification alimentaire</t>
  </si>
  <si>
    <t>Le bébé était installé dans une chaise haute inclinée à distance de la mère et essayait d'attraper les jouets sur l'arche. Il gesticulait beaucoup et criait. Le père lui a donné le biberon en le laissant dans la chaise haute puis a continué à se préparer pour aller au travail; l'enfant n'a pas été pris dans les bras pour faire un rot. Le temps de nourrissage a duré environ 5 minutes. Le nourrisson s'est alors mis à crier et poussait avec ses pieds pour manifester qu'il souhaitait être porté. La mère l'a immédiatement pris dans les bras et dit que son bébé veut constamment être porté. Il ne reste pas paisiblement dans les bras de sa mère et veut se mettre sur ses pieds. Durant la visite la mère gardera son enfant dans les bras et le réinstallera dans la chaise haute. Lorsque la mère n'est pas dans la pièce, le bébé l'appelle, puis crie et enfin pleure.</t>
  </si>
  <si>
    <t>La mère se dit fatiguée depuis qu'elle a repris son activité professionnelle. Elle emmène son bébé avec elle sur son lieu de travail car la crèche ne pourra accueillir le nourrisson que le 15 août 2017. Elle ne peut travailler de manière satisfaisante car son bébé la sollicite constamment. Madame dit qu'elle ne peut le confier à un membre de la famille et qu'elle est déçue car elle pensait que sa mère la soutiendrait davantage. Elle ne peut compter sur la présence de son conjoint et ne souhaite pas faire appel à une assistante maternelle. Elle ajoute qu'elle gère en plus le ménage, les courses et la surveillance des travaux de sa future maison,</t>
  </si>
  <si>
    <t>Nous avons abordé la diversification alimentaire (quand, comment, quels aliments et quantités) ainsi que le rythme de sommeil de l'enfant. Le nourrisson fait ses nuits (21h à 7h) mais refuse de dormir la journée. La mère ne parviendrait pas à l'endormir malgré les signes de fatigue que le bébé manifeste alors que le soir, elle ne rencontre aucune difficulté. Nous avons également reparlé de la vaccination des enfants. Le nourrisson a bénéficié du schéma préconisé à 2 mois malgré les réticences de la mère. Il aura les deuxièmes injections ce jour</t>
  </si>
  <si>
    <t>Nous avons évoqué le fiche 36 (réseau de soutien social)</t>
  </si>
  <si>
    <t xml:space="preserve">Le nourrisson était sur les genoux de sa maman . La mère lui a proposé un jouet d'empilement mais il n'a pas regardé le jeu. Il raconte, sourit, interpelle sa mère. La mère lui répond en s’adressant à l’enfant. Le père partage des jeux avec son fils. Il le soulève et grimace provoquant des rires de la part de l'enfant (réciprocité, proximité). </t>
  </si>
  <si>
    <t>Lorsque la mère parle de l'alimentation de son fils, elle parle de son mal-être et de l'image négative qu'elle a de son corps. Elle explique qu'elle a pris beaucoup de poids avant et durant la grossesse et qu'elle ne veut pas que son fils soit en surpoids. Elle dit faire attention à son alimentation et celle de toute la famille. Nous avons pu aborder la fiche 13 (activité physique après la naissance), mais la mère de famille dit qu'elle n'aime pas faire de sport. Madame évoque également qu'elle a passé une année difficile entre son déménagement précipité, la construction de sa maison, sa grossesse et la naissance de son bébé, son travail (madame travaille avec ses parents et précise qu'elle a des facilités d'aménagement d'horaires mais que ses parents la sollicitent beaucoup).</t>
  </si>
  <si>
    <t>Nous avons évoqué le sommeil du nourrisson. La mère dit qu'il dort de 20h à 8h du matin mais que dans la journée, il ne fait que des microsiestes. La mère est préoccupée par l'alimentation de son fils. Le pédiatre lui a conseillé des quantités, mais il s'avère que la mère estime que les quantités sont trop conséquentes car son fils ne termine pas ses repas. Elle ajoute que son enfant n'aime pas manger et qu'elle doit le distraire pour qu'il mange. Elle a pu constater que son fils préfère les aliments sucrés. La mère se dit angoissée quand son fils ira à la crèche; elle se demande si les professionnels prendront le temps de donner à manger à son fils.</t>
  </si>
  <si>
    <t>La mère dit que son fils est tombé de son lit sur la tête et qu'elle s'est rendue aux urgences à la suite de la chute. Nous avons évoqué la fiche 30 (prévenir les accidents de la vie domestique)</t>
  </si>
  <si>
    <t>tri de carte</t>
  </si>
  <si>
    <t>Au cours de l'entretien, il a été demandé à la mère si elle connaissait le sexe du bébé. Elle a répondu par l'affirmative sans le dévoiler. Par la suite, elle a spontané dit "elle" pour son bébé. Madame a été interpellée sur ce pronom et dit que depuis qu'elle connait le sexe, elle s'adresse au bébé par ce pronom personnel. La mère précise qu'à domicile, elle se touche constamment le ventre, qu'elle parle à haute voix à son bébé. Elle a déjà un prénom pour sa fille et explique à quoi renvoie le choix des parents. Nous avons travaillé avec les fiches attachement 1-2 et 3. La mère s'interroge sur les phases de développement du foetus, les mouvements qu'il réalise in-utéro sont-ils des mouvements de plaisir ou de douleur (exemple: le couple s'est rendu à un concert et madame a été interpellée par le bruit que pouvait ressentir son bébé in utéro car il bougeait beaucoup).</t>
  </si>
  <si>
    <t>Madame pense que les thèmes liés à l'alimentation, le tabac, et l'alcool devraient être traités bien plus en amont. Il lui paraît nécessaire d'expliquer aux futures mères quelles sont les répercussions sur le bébé des méfaits de l'alcool, du tabac et d'une mauvaise alimentation (toxoplasmose, listériose...) plutôt que de dire" il ne faut pas". Madame semble intéresser par la fiche sur le baby blues et la dépression du postpartum mais pas dans l'immédiat.</t>
  </si>
  <si>
    <t>Madame souhaite échanger sur ces différents thèmes lorsque son bébé sera né.</t>
  </si>
  <si>
    <t>les thèmes de la préparation à la naissance et du vécu de la grossesse ont été abordés avec la mère. Madame exprime la peur de l'accouchement et se montre très émotive. Elle n'a pas encore débuté les cours de préparation à la naissance et je l'ai soutenue en ce sens.</t>
  </si>
  <si>
    <t>connaissances du développement du foetus préparation à l'accouchement stress de devenir parent alimentation du bébé</t>
  </si>
  <si>
    <t>visite de prévention post-natale</t>
  </si>
  <si>
    <t xml:space="preserve">A mon arrivée, la mère allaitait son bébé. Durant toute la visite, le bébé était portée contre sa mère en position physiologique. La mère la portait de manière sécure et lui maintenait la tête. Au moindre bruit ou mouvement du bébé, la mère cherchait à décoder les signaux émis par son enfant. Le père, présent durant tout l'entretien, participe aux soins du bébé et prend en charge le quotidien pour permettre à son épouse de ne s'occuper que du bébé et de se reposer. Le père est assis à côté de la dyade et est tourné vers la dyade. Au regard de la manière dont était porté l'enfant et de son besoin de proximité, nous avons travaillé avec la fiche d'attachement n°9. Les parents ont un porte-bébé mais n'ont pas ressenti le besoin de l'utiliser (promenade, difficulté pour réaliser les tâches ménagères...). La mère ne souhaite pas utiliser d'écharpe de portage car elle craint pour la sécurité de sa fille. J'ai tenté de rassurer les parents sur l'utilisation de cet outil de portage et expliquer les avantages de ce produit. </t>
  </si>
  <si>
    <t>Nous avons abordé le sommeil de la mère qui est perturbé par les multiples réveils de son enfant la nuit (fiche 16). Il a été proposé à la mère de suivre le rythme de son bébé et le père a été valorisé comme personne ressource étant donné qu'il est 1 mois en congé. Madame a reçu des informations sur les différentes phases du sommeil d'un bébé et nous avons échangé sur les pleurs du soir. Il me semblait important d'aborder la fiche n°14 concernant la santé mentale de la mère, car à deux reprises durant l'entretien, la mère avait les larmes aux yeux. La mère explique n'avoir pas ressenti de baby-blues mais elle s'interroge sur les raisons de ce phénomène. Elle a reçu les informations à ce propos.</t>
  </si>
  <si>
    <t>Nous avons échangé autour de l'allaitement maternel, du développement de l'enfant et notamment du développement psychomoteur(fiche n°39) et du sommeil du bébé (fiche n° 45). Les parents ne souhaitaient pas que leur enfant partage la chambre par peur d'habitude. Cependant, il apparaît que le bébé a besoin d'être rassuré la nuit; aussi, nous avons travaillé sur les éventuelles propositions que les parents pouvaient proposer à leur enfant.</t>
  </si>
  <si>
    <t>Madame a souhaité travailler sur la fiche n°31 concernant la mort subite du nourrisson. Elle précise n'avoir pas reçu ses informations lors de son séjour à la maternité. Le travail de cette fiche a également permis de montrer que le partage de la chambre parentale avec le bébé était un facteur de protection.</t>
  </si>
  <si>
    <t>Le bébé était installé dans le transat à proximité de la mère durant toute la visite. La mère reste attentive aux sollicitations de son enfant et regarde sa fille. La mère parle positivement de son enfant et son discours laisse apparaître une grande patience. La mère parle également du père bien qu'il soit absent</t>
  </si>
  <si>
    <t>Nous avons travaillé sur le sommeil en nous appuyant sur la fiche 16 du classeur (sommeil de la mère et de l'enfant). Le bébé ne dormirait que dans les bras de sa mère malgré les conseils qui lui avaient été proposés lors de la première visite. Le bébé s'endort dans les bras et se réveille dès que la mère l'installe dans son lit. Madame dit dormir avec son enfant dans les bras ce qui lui permet de dormir 6 heures d'affilée. Elle a été sensibilisée au risque de chute et elle m'a expliqué la sécurité qu'elle mettait en place pour y remédier. Madame s'inquiète juste de savoir combien de temps peut durer une tel phénomène. Elle se montre patiente</t>
  </si>
  <si>
    <t>Nous avons abordé l'allaitement maternel et le sevrage (fiche 47). A ce jour, le bébé tète 6 à 8 fois par jour et les tétées durant entre 5 et 10 minutes. La mère s'interroge sur la durée de la tétée qui reste très rapide. Elle se questionne également sur le sevrage étant donné que la reprise de son activité professionnelle est prévue pour début avril. Nous avons échangé sur la manière de sevrer un enfant (temps, qui doit donner le biberon...). Nous avons travaillé sur le thème du développement du bébé de 0 à 3 mois avec l'utilisation de la fiche 39</t>
  </si>
  <si>
    <t>tri de carte: alimentation et signaux de l'enfant</t>
  </si>
  <si>
    <t>la mère me dit qu'elle ressent moins sa fille bouger. Elle relate qu'elle se réveille les matins en même temps que son bébé et à l'inverse, sa fille la réveille les matins par les coups qu'elle peut donner. Elle ajoute avoir été inquiète hier car son bébé ne bougeait pas comme à l'habitude. La mère a stimulé son enfant pour la faire bouger. Elle continue de parler à sa fille à haute voix et lui dit que tout est prêt pour son arrivée, qu'elle peut venir. Madame se dit impatiente. Je lui demande si elle imagine son bébé. Elle me répond que oui, mais elle n'ose pas" idéaliser son bébé" de peur d'être déçue. Selon elle, un bébé idéal est un bébé calme qui ne pleure pas de trop. Je demande à la mère ce que peut ressentir son conjoint. Elle pense qu'il ne réalise pas que la grossesse arrive( même s'il se montre empressé) à terme et qu'il appréhende la vie à 3.Il ne parle pas à sa fille. Elle ajoute qu'il sera présent durant 1 mois après la naissance du bébé</t>
  </si>
  <si>
    <t>Madame dit qu'elle rencontre des difficultés pour dormir la nuit et qu'elle effectue des siestes dans la journée. Elle ne souhaitait pas prendre ses congés pathologiques mais la fatigue l'a contraint à s'arrêter. La mère se sent plus sereine d'avoir pu bénéficier des cours de préparation à la naissance et avoir pu rencontrer d'autres femmes enceintes</t>
  </si>
  <si>
    <t>nous avons abordé la fiche sur la préparation de l'alimentation du nouveau-né. Madame a fait le choix d'allaiter de manière exclusive le 1er mois puis envisage un allaitement mixte au cours du deuxième mois et un sevrage à sa reprise d'activité. Elle ajoute qu'un allaitement trop long risque d'exclure le père. Nous avons échangé sur la façon dont le père pouvait s'impliquer dans la prise en charge de l'enfant.</t>
  </si>
  <si>
    <t>Nous avons également abordé les pleurs de l'enfant et comment les reconnaître, ce qui génère de l'angoisse pour la mère. La mère craint également les conseils donnés par l'entourage proche et les idées reçues (qualité du lait maternel</t>
  </si>
  <si>
    <t>Le bébé était à la sieste à mon arrivée. Rapidement, le nourrisson s'est mis à pleurer et la mère s'est levée pour aller le chercher. Elle parle à sa bébé avec une voix calme et douce. Le nourrisson s'apaise lorsque la mère le prend dans les bras. La mère essaie ensuite de poser son bébé dans le transat, mais il se raidit et se met à pleurer. La mère lui met la sucette, lui parle, attend quelques secondes puis reprend son enfant dans les bras pour la calmer. La mère précise alors qu'il est difficile de savoir à ce moment pour quelles raisons pleure son enfant. La mère ne peut rester en position statique et marche en berçant son bébé. Dès que la mère s'interrompt, le bébé recommence à se raidir et pleurer. La mère dit qu'elle va changer son bébé qui apprécierait ce moment et qui permettrait de l'apaiser. Durant le soin, le bébé est calme, il interpelle sa mère qui lui répond. La mère explique à son bébé le déroulement du soin.</t>
  </si>
  <si>
    <t>Madame dit que une semaine après notre dernière rencontre, elle a pu dormir dans son lit avec son conjoint. Son bébé dort depuis environ un mois dans son lit, mais il lui arrive encore de se réveiller dans la nuit. La mère a repris son activité professionnelle lundi 10 avril à raison de 4 jours par semaine.</t>
  </si>
  <si>
    <t xml:space="preserve">La mère a sevré sans difficulté son bébé il y a 1 mois. Le nourrisson boit 4 biberons de 180ml de Guigoz Evolia. Nous avons également abordé la diversification alimentaire. La mère sollicite des renseignements sur les différentes étapes du développement de son bébé (préhension volontaire, station assise). </t>
  </si>
  <si>
    <t>valeur à transmettre au bébé</t>
  </si>
  <si>
    <t>Le bébé était installé dans le transat à côté de sa mère et le siège tourné dans la direction de la mère. Le nourrisson cherche du regard sa mère et réciproquement. La dyade échange des regards, des sourires, des vocalises.</t>
  </si>
  <si>
    <t>La mère explique qu'elle reste fatiguée car son bébé se réveille durant la nuit lorsqu'il perd la sucette. Elle ajoute que son bébé se réveille chaque matin à 6 heures et qu'elle ne peut plus faire de grasse matinée les week-ends.</t>
  </si>
  <si>
    <t>Nous avons échangé autour de l'alimentation et de la diversification alimentaire. La mère s'inquiétait de savoir le nombre de repas que prenait un nourrisson âgé de 4 mois. Selon elle, le pédiatre lui aurait conseillé de supprimer le biberon de 16h et de passer à 3 repas par jour. Nous avons ré-abordé le sommeil de l'enfant. Il apparaît que le bébé fait ses nuits mais se réveille lorsqu'il perd la sucette. Dans la journée, la mère parle de micro-sieste. La mère reconnaît lorsque son bébé dort paisiblement. La mère souhaitait également savoir les conséquences pour son bébé en cas de non respect des principales étapes du développement de l'enfant.</t>
  </si>
  <si>
    <t>La mère a souhaité travaillé sur les valeurs à transmettre à son bébé. Elle entendait par valeur:" comment faire patienter un bébé". La mère a été rendue sensible sur le fait que chaque bébé est différent et réagit en fonction de son seuil de tolérance. J'ai demandé à la mère de me dire comment elle parvenait à clamer son bébé lorsqu'il avait faim (voix, port du bébé dans les bras)</t>
  </si>
  <si>
    <t>Protocole PANJO, visite de naissance et me présenter au papa.</t>
  </si>
  <si>
    <t xml:space="preserve">Monsieur W avait son fils dans les bras durant tout l’entretien. Il a effectué le change pour la pesée, l’a bercé, lui faisait des bisous. Nombreux échanges de regards. Mme W est restée assise à côté d’eux, elle caressait le visage de son fils régulièrement, le regardait et était attentive à leurs faits et gestes.  Le bébé répondait à ses sollicitations par des sourires et des échanges de regards mais a dormi la plupart du temps. </t>
  </si>
  <si>
    <t>L’accouchement par voie basse et la manœuvre de retournement externe qui a fonctionné, le vécu en séjour hospitalier, la rééducation du périnée et le suivi gynécologique.</t>
  </si>
  <si>
    <t>L’allaitement maternel, l’adaptation digestive, le sommeil, le couchage, le traitement, le milieu de vie, le mode de garde, les soins, le suivi médical. Le bébé a également été pesé.</t>
  </si>
  <si>
    <t xml:space="preserve">Le couple dit avoir trouvé un nouveau rythme et de nouvelles habitudes de vie. M.W a posé congé et aide sa femme à s’occuper du bébé. Il craint le bain, selon ses dires. Mme W se sent à l’aise dans la prise en charge de son bébé, son allaitement fonctionne bien. Elle est néanmoins fatiguée et apprécie l’aide de son marie et de la femme de ménage. Sa famille vient voir le bébé ce weekend.  </t>
  </si>
  <si>
    <t xml:space="preserve">Le couple semble s’entraider. Il verbalise facilement leur ressenti, questionnements et difficultés. </t>
  </si>
  <si>
    <t xml:space="preserve">Mme W avait son fils à côté d’elle dans le couffin. Il a dormi durant tout l’entretien. Elle le regardait régulièrement. </t>
  </si>
  <si>
    <t>L’allaitement maternel, le transit, le sommeil, le suivi médical, le mode de garde et l’éveil.</t>
  </si>
  <si>
    <t>Pas de thèmes.</t>
  </si>
  <si>
    <t>Le couple explique qu’il part en vacances dans la famille jusqu’au 27 août et ne sera pas disponible pour une visite en juillet. La visite d’août se fera après le 28.</t>
  </si>
  <si>
    <t xml:space="preserve">Mme W avait son fils en face d’elle, à ses pieds, installé sur un tapis d’éveil durant presque tout l’entretien. Elle le regardait et lui souriait régulièrement. Elle jouait avec lui avec son tapis d’éveil, il était attentif à sa mère lorsqu’elle le regardait ou lui parlait. Elle lui faisait également des chatouilles et des bisous. Le bébé répondait à ses sollicitations par des sourires et des échanges de regards. 
Lorsque bébé ne regardait pas sa mère il regardait les jeux de son tapis d’éveil fixaient au-dessus de lui pour essayer de les attraper ou me fixait dans les yeux.
</t>
  </si>
  <si>
    <t>L’alimentation, le suivi médical de l’enfant, les vaccins, le sommeil, le développement psychomoteur et l’éveil. Les vacances.</t>
  </si>
  <si>
    <t xml:space="preserve">Le père est à l'aise dans la prise en charge de l’enfant. Il participerait aux biberons et aux jeux.  
Le voyage dans la famille de Monsieur et de Madame W durant les vacances d’août a été abordé. Le bébé était perturbé au niveau du sommeil. Mme W ne s’est pas sentie à l’aise dans sa belle-famille, elle a arrêté son allaitement maternel chez ses beaux-parents. 
</t>
  </si>
  <si>
    <t>La maman verbalise facilement ses difficultés ou questionnement. Une prochaine visite est fixée à sa demande pour une séance de massage bébé.</t>
  </si>
  <si>
    <t>Massage bébé+protocole PANJO</t>
  </si>
  <si>
    <t xml:space="preserve">Mme W avait son fils sur elle, installait en position de massage sur ses jambes. Elle a appris à masser son bébé. Le bébé souriait et semblait détendu durant le massage. Mme W le regardait et lui souriait régulièrement. Elle lui  parlait en expliquant ce qu’elle faisait. </t>
  </si>
  <si>
    <t xml:space="preserve">Mme W souhaite former son mari au massage bébé afin qu’il puisse partager aussi avec son fils ces moments privilégiés. </t>
  </si>
  <si>
    <t>La maman était détendue, à l’aise. Elle souhaite me recontacter quand elle en ressentira le besoin. Elle semble satisfaite du suivi PANJO.</t>
  </si>
  <si>
    <t>Présentation de la puéricultrice, tri des cartes, réponses aux questions.</t>
  </si>
  <si>
    <t>La future mère touche son ventre de temps en temps durant l’entretien. Elle dit qu’elle lui parle parfois, qu’elle lui chante des chansons. Elle le sent bouger et essaie d’imaginer dans quelle position il est. Elle aurait souhaité faire de l’haptonomie mais ça n’a pas pu se faire. Elle finalise les derniers achats pour le matériel et la chambre de bébé avec son conjoint. Elle parle de son futur bébé en des termes positifs et semble impatiente de le voir. Le couple a choisi le prénom mais souhaite  le garder secret jusqu’à l’accouchement.</t>
  </si>
  <si>
    <t>La fatigue, les changements d’humeur après l’accouchement, le stress de devenir parent, l’accouchement, la douleur, le suivi médical de la grossesse et la nécessité de se reposer. Elle n’a pas connu de désagréments particuliers depuis le début de sa grossesse. Elle souhaite allaiter.</t>
  </si>
  <si>
    <t>Les ressources médicales et sociales disponibles, le suivi médical, le mode de garde de l’enfant la première année, la relation avec l’enfant, la connaissance des étapes du développement de l’enfant, la prise en charge de l’enfant avec les soins, l’investissement du papa, la découverte des signaux de l’enfant, la gestion des rythmes de l’enfant.</t>
  </si>
  <si>
    <t>L’investissement du père et sa place ont été abordé. La famille du couple également. Les proches de Mme W sont en Alsace, dans le sud de la France et en Bretagne d’où elle est originaire, tout comme son mari. Ils voient peu leur famille, uniquement lors de congés. Le couple n’a pas de relai familial ici.</t>
  </si>
  <si>
    <t xml:space="preserve">La qualité  et l’aménagement du logement, l’alimentation du bébé, le stress de devenir parent, la gestion des démarches administratives, la relation avec l’enfant, l’investissement du papa, la découverte des signaux de l’enfant, le suivi médical de l’enfant, la gestion des rythmes de l’enfant, les soins quotidiens du bébé et où trouver des informations fiables, sont les premiers points abordés par ma collègue lors de la visite précédente.
J’ai repris avec la future mère une partie de ses points puis j’ai abordé avec elle le reste des sujets souhaités, à savoir : les changements d’humeur après l’accouchement, les ressources médicales et sociales disponibles, le mode de garde de l’enfant la première année, la connaissance des étapes de développement de l’enfant, qui fera quoi auprès de l’enfant puis la résolution des conflits dans le couple ou la famille, les activités en dehors du couple et la possibilité de rencontre d’autres parents.
</t>
  </si>
  <si>
    <t>La famille a été vue une première fois par ma collègue puéricultrice mais ça n’a pas été compté comme première visite prénatale car la signature du consentement a été faite à ce moment-là.</t>
  </si>
  <si>
    <t xml:space="preserve">Protocole PANJO et réponses aux éventuelles questions et inquiétudes avant l'accouchement. </t>
  </si>
  <si>
    <t xml:space="preserve">Les parents ont terminé les derniers achats et la chambre de bébé. La mère dit parler à son bébé. Elle lui demande de se retourner, car il est en siège. Elle a visité la salle d’accouchement et le service hospitalier. Elle a peur pour demain car elle va subir une manœuvre de retournement externe. Elle a embauché une femme de ménage à domicile afin de la soulager dans son quotidien et se reposer également après la naissance de l’enfant.
Elle ne préfère pas imaginer comment se passera l’accouchement car elle craint de devoir être césarisée, elle souhaiterait accoucher par voie basse. 
Madame W dit qu’elle et son mari sont prêts à accueillir leur enfant.
</t>
  </si>
  <si>
    <t>La manœuvre de retournement externe, les examens complémentaires, la césarienne et l’accouchement.</t>
  </si>
  <si>
    <t>Mme W n’avait plus de questions.</t>
  </si>
  <si>
    <t>Plus de sujets à aborder.</t>
  </si>
  <si>
    <t>Cette visite fut plus brève que les précédentes, Mme W n’avait presque plus de questions.</t>
  </si>
  <si>
    <t xml:space="preserve">La future mère touche cependant son ventre de temps en temps durant l’entretien. </t>
  </si>
  <si>
    <t>La fatigue, la nécessité de se reposer mais également de sortir pour prendre l’air. Elle n’a pas connu d’autres désagréments depuis le début de la grossesse en dehors de la fatigue.</t>
  </si>
  <si>
    <t>Aucun item à aborder. Mme G dit n’avoir aucun questionnement car les sages-femmes auraient déjà répondu à tout.</t>
  </si>
  <si>
    <t xml:space="preserve">La future mère me dit qu’elle se sent fatiguée, qu’elle n’a plus envie de participer à cette étude depuis l’entretien téléphonique reçu dans ce cadre. Selon ses dires : « c’était trop long, ça a duré plus de 30 minutes », c’était « toujours les mêmes questions » et qu’elle « répondait n’importe quoi à la fin sans réfléchir ». Elle ajoute cependant, qu’elle acceptera volontiers ma visite après la naissance de son enfant et n’hésitera pas à faire appel à moi en cas de besoin. </t>
  </si>
  <si>
    <t>présentation puer aborder les thèmes retenus par la famille</t>
  </si>
  <si>
    <t>Mme s'intéresse à la croissance de son bébé, nous montre les échographies. Elle parle positivement de la grossesse et de sa future parentalité. Elle explique qu'ils ont choisi le prénom de leur bébé</t>
  </si>
  <si>
    <t>Les appréhensions et inquiétudes de Mme ressurgissent également dans le suivi de la grossesse et de pathologies éventuelles. Mme sollicite facilement la sage-femme de PMI mais aussi la sage-femme libérale chez qui elle est suivie</t>
  </si>
  <si>
    <t>Mme s'autorise difficilement à demander de l'aide et est très exigeante envers elle même concernant l'entretien du logement</t>
  </si>
  <si>
    <t>les troubles de l'humeur après l'accouchement avec la crainte d'un babyblues l'allaitement maternel</t>
  </si>
  <si>
    <t>crainte d'un baby blues</t>
  </si>
  <si>
    <t>136 et 109</t>
  </si>
  <si>
    <t xml:space="preserve">aborder les thèmes non faits lors de la dernière VAD, notamment le rôle de chacun des parents et l'investissement du père </t>
  </si>
  <si>
    <t xml:space="preserve">Les parents sont partagés entre l'envie de de pouvoir déjà prendre leur bébé dans les bras et le fait que pour sa santé il faille que la grossesse se poursuive encore. Mme caresse son ventre, Mr parle au bébé. Au </t>
  </si>
  <si>
    <t>Mme a fait une infection urinaire et s'inquiète des répercussions sur sa grossesse et sur le bébé. Elle est rassurée par les réponses que lui apporte la sage-femme.</t>
  </si>
  <si>
    <t>questions sur l'éveil du bébé et quand proposer les 1ers jouets</t>
  </si>
  <si>
    <t>Nous avions reporté les questionnements de Mme sur l'investissement du papa pour en parler quand celui-ci serait présent. Au final, Mme a davantage peur de ne pas laisser suffisamment de place au papa et d'être trop fusionnelle avec son bébé: explication : normal au début + rôle de tiers du papa. Envisager la possibilité qu'elle ne sera pas forcément fusionnelle et que parfois les mères sont juste ravies de souffler quand leur conjoint rentre du travail et que ce dernier puisse prendre le relais auprès du bébé. Mr semble vouloir prendre un place importante dans les soins au bébé et est en capacité de calmer les inquiétudes de sa conjointe.</t>
  </si>
  <si>
    <t>Papa veut s'investir auprès du bébé</t>
  </si>
  <si>
    <t>Rassurer Mme sur ses compétences</t>
  </si>
  <si>
    <t xml:space="preserve">les parents entrent bien en relation avec leur bébé qui réagit positivement aux sollicitations </t>
  </si>
  <si>
    <t>rééducation périnéale</t>
  </si>
  <si>
    <t>Mme est toujours très inquiète quant aux régurgitations et problèmes digestifs de son bébé. Elle parait être difficilement "rassurable". Elle voudrait pouvoir soulager son bébé. Lors de la visite, le bébé est éveillé et calme.</t>
  </si>
  <si>
    <t>Valorisation des gestes de Mme envers son bébé. Observation des réactions du bébé</t>
  </si>
  <si>
    <t>rassurer la mère sur ses capacités et l'état de santé de son bébé</t>
  </si>
  <si>
    <t xml:space="preserve">Mme est moins stressée par les pleurs de son bébé et arrive maintenant bien à la calmer </t>
  </si>
  <si>
    <t>rééducation périnéale en cours</t>
  </si>
  <si>
    <t>Le bébé a été malade à son entrée en crèche, le jour de la reprise du travail de Mme ce qui a généré beaucoup d'inquiétude chez Mme. Elle a reporté sa reprise de 24h.</t>
  </si>
  <si>
    <t>décryptage des signes annonciateurs de maladie ou de fièvre chez le bébé</t>
  </si>
  <si>
    <t>développement de l'enfant suivi médical</t>
  </si>
  <si>
    <t xml:space="preserve">bon contact mère enfant/ mère encore inquiète
</t>
  </si>
  <si>
    <t>impact de la reprise du travail démonstration de portage en écharpe</t>
  </si>
  <si>
    <t>les nouvelles acquisitions du bébé</t>
  </si>
  <si>
    <t>prise en charge par la grand mère lorsque Mme et Mr travaillent</t>
  </si>
  <si>
    <t xml:space="preserve">Mère un peu moins inquiète
</t>
  </si>
  <si>
    <t>Bilan des 6 mois connaitre le ressenti de la mère par rapport à son rôle de mère</t>
  </si>
  <si>
    <t>Mr est très à l'aise avec le bébé. nombreux échanges visuels et verbaux. Mère est plus dans la retenue, lui parle moins mais elle est en discussion avec moi... Elle laisse volontiers le bébé au papa.</t>
  </si>
  <si>
    <t>troubles digestifs liés au stress</t>
  </si>
  <si>
    <t>tient assise seule quelques instants. Se tourne du dos sur le ventre mais n'arrive pas à se remettre sur le dos</t>
  </si>
  <si>
    <t>Mme panique rapidement dès que quelque chose change de l'ordinaire: diarrhée chez le bébé, petits boutons, pleurs un peu plus fréquent.
Elle n'arrive pas à être rassurée par le comportement du bébé qui dort bien, joue, mange bien</t>
  </si>
  <si>
    <t>Bonne prise en charge mais mère inquiète au moindre signe atypique du bébé. TB relation père-bébé; Fin du suivi PANJO</t>
  </si>
  <si>
    <t>131 et 109</t>
  </si>
  <si>
    <t xml:space="preserve">suivi de la grossesse par la sage femme et présentation de la puéricultrice par la sage femme </t>
  </si>
  <si>
    <t>grossesse désirée et enfant investis Monsieur dit spontanément qu'il veut un enfant depuis plusieurs années Les parents sont intéressés et ont un discours positif</t>
  </si>
  <si>
    <t>Madame a des ¿dèmes important et des antécédents d'éclampsie dans sa famille</t>
  </si>
  <si>
    <t>le sommeil de l'enfant questionnement sur le fait de le faire dormir dans leur chambre ou pas la maman souhaite allaiter et demande quelques informations</t>
  </si>
  <si>
    <t>le papa est très investis déjà durant la grossesse participe aux échos et va suivre avec sa compagne les cours de préparation à la naissance dit se sentir père les parents ont aussi des questions sur la sexualité pendant la grossesse</t>
  </si>
  <si>
    <t>préparation à l'accouchement le suivi médical de la femme enceinte gestion des démarches administratives alimentation du bébé et allaitement</t>
  </si>
  <si>
    <t>a la demande des parents</t>
  </si>
  <si>
    <t>les parents se font beaucoup de soucis pleurs inexpliqués samedi les ont conduit aux urgences ou un traitement reflux a été instauré mais pensent qu'il n'en a pas besoin car depuis qu'ils épaississent le lait il pleure durant les biberons portent beaucoup L et lui parlent sans cesse beaucoup de proximité physique</t>
  </si>
  <si>
    <t>le sommeil de la mère : madame dort mal car le couple dort au salon avec le bébé pour l'avoir à l'¿il la contraception: leur gynéco est anti contraception</t>
  </si>
  <si>
    <t>les douleurs: les parents sont obsédés par l'idée que leur bébé a mal explications donnés sur les pleurs et leurs significations et surtout sur la transmission de leurs angoisses les parents décrivent précisément le développement de leur fils , y sont très attentifs le sommeil de l'enfant est aussi une préoccupation pour les parents</t>
  </si>
  <si>
    <t xml:space="preserve">les parents sortent beaucoup en famille avec L et pensent qu'il ne supporte plus car il pleure souvent la nuit ont décidé de rester plus souvent chez eux au calme les pleurs de bébé ont été le thème principalement abordé durant la visite </t>
  </si>
  <si>
    <t>visite de naissance précoce</t>
  </si>
  <si>
    <t>les parents sont détendus mais disent avoir eu très peur pour leur enfant qui a été transféré en néonatologie se disent soulagé d'être à la maison portent un regard admiratif sur leur enfant le discours est emprunt d'amour et de chaleur la maman prend du plaisir à ,parler à son enfant et grande proximité physique</t>
  </si>
  <si>
    <t>l'alimentation par rapport à l'allaitement le baby blues qui a cessé des le retour à domicile la contraception qui est réfléchie par le couple</t>
  </si>
  <si>
    <t>les douleurs, les parents pensaient qu'il avait des coliques alors que ce sont des pleurs de décharge l'allaitement maternel qui est exclusif au tire lait et qui convient aux parents le sommeil de l'enfant</t>
  </si>
  <si>
    <t>les sorties avec le bébé ( comment l'habiller...combien de temps...) les pleurs de bébé et leur angoisse qu'il ai mal le père est très investis et soutenant pour la mère</t>
  </si>
  <si>
    <t>l'alimentation du bébé était la priorité des parents durant cette visite</t>
  </si>
  <si>
    <t>a la demande des parents soutien à l'allaitement et suivi pondéral</t>
  </si>
  <si>
    <t xml:space="preserve">le père est très attentionné parle sans cesse et spontanément à son fils </t>
  </si>
  <si>
    <t>le papa pense qu'il a des coliques car pleure parfois ont consulté un ostéopathe qui a manipulé en raison d'un bassin bloqué l'allaitement maternel continue à bien se dérouler la mère arrive à tirer de grandes quantités qu'elle conserve au frigo le sommeil a été abordé , dort 5 à 6h la nuit</t>
  </si>
  <si>
    <t>avons abordé le sorties avec le bébé et le respect des rythmes de vie les 2 parents ont une grande famille et le papa s'inquiète de na pas trop perturber son fils en allant souvent les voir</t>
  </si>
  <si>
    <t>difficultés alimentaires et inquiétudes parentales</t>
  </si>
  <si>
    <t xml:space="preserve">Les parents sont très proches de leur bébé tant le père que la mère se relaient lorsqu'il pleure énormément de portage .Sont très attentifs a ses besoins et y répondent très rapidement sont capable de décrire précisément ses acquisitions lui parlent constamment, pratiquent des massages parents très fatigués mais malgré tout leur regard sur le bébé reste très positif </t>
  </si>
  <si>
    <t>l'alimentation madame a peu d'appétit depuis l'accouchement et mange en fractionné le sommeil: L pleure beaucoup, les parents se relayent la contraception : leur gynécologue</t>
  </si>
  <si>
    <t>beaucoup de questionnements depuis le diagnostic de RGO n'osent plus donner le lait maternel à la demande car craignent le reflux observation d'un biberon: L boit 120 ml et les parents arrêtent mais il continue à chercher et finira par boire 50 ml supplémentaires les parents donnent du gaviscon en plus de l'épaississant parents très focalisés sur les signes de douleur de leur bébé</t>
  </si>
  <si>
    <t>long débat autour des pleurs et leur signification</t>
  </si>
  <si>
    <t>RGO</t>
  </si>
  <si>
    <t>conseils parentaux</t>
  </si>
  <si>
    <t xml:space="preserve">les parents sont très attentifs au besoin de L . Privilégient le confort et le bien entre de leur fils. Ont très bien déterminés les différents pleurs et savent y répondre de manière adaptée. Lui parlent beaucoup et répondent a ses besoins de proximité physiques Essayent d'être attentifs pour respecter des rituels pour L, surtout pour l'apaiser aux travers de caresses </t>
  </si>
  <si>
    <t>consommation d'alcool la mère boit de temps en temps un panaché à 1%et se posait la question du passage dans le lait maternel le boit après avoir tiré et il se passe 5h entre 2 extractions de lait Le sommeil est abordé également car L dort maintenant 7 à 8h la nuit. Pour l'endormissement ils utilisent un My Hummy ' petit doudou qui reproduit les bruits utérins</t>
  </si>
  <si>
    <t>l'alimentation en vue de la reprise de travail de Madame le couple voudrait introduire du lait artificiel ( 30g dans le biberon de 10h : pas de soucis). Ont repérés le développement de L : staturo pondéral, tonus axial et port de tête, et les différentes vocalises Suivi médical de L réalisé avec les premiers vaccins Le sommeil abordé: les parents dorment au salon auprès de L qui dort entouré d'un coussin d'allaitement Le mettre dans la nacelle avec eux dans la chambre puis progressivement dans son lit</t>
  </si>
  <si>
    <t xml:space="preserve">les sorties en famille avec L sont organisées différemment . L est très nerveux quand il y a beaucoup de monde les parents ont alors réduit le temps passé à l'extérieur Ils privilégient maintenant les promenades en extérieur en poussette, ce qui apaise vraiment L Arrivent mieux a gérer les pleurs et apportent la réponse nécessaire. Parviennent a relier un pleur a un besoin particulier . </t>
  </si>
  <si>
    <t>l'alimentation la découverte des signaux la gestion des rythmes</t>
  </si>
  <si>
    <t>ETUDE PANJO</t>
  </si>
  <si>
    <t>a la demande de la famille</t>
  </si>
  <si>
    <t>les parents sont plus apaisés et ont repérés les différents signaux très attentif à l'éveil de leur fils et a ses compétences , ont repérés les manières de le consoler Utilisent un hochet dans les périodes d'éveil , beaucoup d'échanges à ce moment la .Ont pu repérés seuls que lorsqu'il parle à L sans le regarder celui ci émet un cris pour les faire venir Acceptent de participer à l'atelier d'interaction tactile pour acquérir des techniques de massage</t>
  </si>
  <si>
    <t>le sommeil L dormant la nuit madame exprime le fait qu'elle se repose enfin</t>
  </si>
  <si>
    <t>quelques reflux encore mais les parents repères les signes et administrent du gaviscon appliquent la conduite à tenir en cas de reflux ( repas dans le calme, position semi assise, .... L a des périodes de sommeil moins agité et dort 7 h la nuit</t>
  </si>
  <si>
    <t xml:space="preserve">les sorties avec bébé: elles se passent mieux , ont assisté a un baptême pas de crises de pleurs au retour Tentent toujours de donner le dernier biberon à la maison pour respecter un rituel. la place du père: il travaillait en intérim mais fait le choix de rester à la maison pour permettre a sa compagne de débuter son activité en tant qu'infirmière ( diplômée depuis 1 an mais n'a pas encore exercée) . </t>
  </si>
  <si>
    <t xml:space="preserve">les parents sont plus apaisés et se posent moins de question les troubles digestifs de L s'atténuent et les parents s'en détachent un peu ils sont dans l'observation du développement , L met tout à la bouche et joue de plus en plus Beaucoup de jeux de contact avec L, s'anime à la vue de certains jouets Ont appris très finement a reconnaitre les signes de l'enfant et y répondent de manière adaptée. Ont des techniques de réconfort et ont mis en place un rituel d'endormissement </t>
  </si>
  <si>
    <t>le sommeil de la mère: madame arrive mieux a se reposer depuis que  L dort dans sa chambre</t>
  </si>
  <si>
    <t>les douleurs: beaucoup moins de douleurs liées au reflux. Ont trouvé des techniques pour le consoler plus rapidement le développement: les parents ont observés plein d'acquisitions</t>
  </si>
  <si>
    <t xml:space="preserve">reprise du travail le 9 mai le papa se prépare a être seul avec L la maman angoisse un peu de se séparer de son fils . </t>
  </si>
  <si>
    <t>reprise du travail de la mère</t>
  </si>
  <si>
    <t>PANJO</t>
  </si>
  <si>
    <t xml:space="preserve">le père a un discours très positif L commence à réguler son sommeil et prend un véritable rythme il dort dans son lit, dans sa chambre décrit beaucoup d'interrelations. arrive maintenant a identifier les pleurs et les demandes de son fils et sait quels moyens utiliser pour le réconforter . </t>
  </si>
  <si>
    <t>le père est capable de décrire précisément son développement et ses nouvelles acquisitions. Utilise la musique pour instaurer un rituel d'endormissement que L connait bien. Le sommeil est également abordé plus de douleurs liées au RGO . l'alimentation est fait main et diversifiée bonne connaissance des rythmes d'ajout de nouveaux aliments</t>
  </si>
  <si>
    <t>le père a arrêté son activité en interim pour pouvoir s'occuper de L ( la maman est infirmière) Il sort beaucoup avec son fils et favorise les promenades en plein air</t>
  </si>
  <si>
    <t xml:space="preserve">les parents sont toujours très attentifs au bien être de leur enfant mais moins inquiets sur tout ce qui pourrait arriver.. les parents jouent beaucoup avec lui , ont identifiés ses jeux préférés et parlent beaucoup avec leur fils. Les interactions sont positives avec les 2 parents même si L sollicite toujours d'abord son père ( qui le garde). Par contre pour l'endormissement il sollicite sa mère si elle ne travaille pas </t>
  </si>
  <si>
    <t>la santé mentale: la reprise du travail a permis à madame d'être plus détendue et moins inquiète " j'ai appris à relativiser" L fait ses nuits depuis peu ce qui permet à madame de récupérer de sa fatigue. .</t>
  </si>
  <si>
    <t>il n'y a plus de reflux et beaucoup moins de plaintes de L le développement de L est normal ( Brunet Lezine de 11 mois ok) Dit quelques mots sinon les parents ont appris à décoder son babillage Le suivi médical est régulier et les vaccinations à jour Un rituel à été mis en place au moment du coucher et L fait ses nuits Il a été hospitalisé il y 2 semaines et le sommeil au retour a été compliqué. L'alimentation est diversifiée et très variée Les parents , soucieux de son développement ont investi dans des jouets adaptés.. .</t>
  </si>
  <si>
    <t>les parents , moins angoissés sortent plus facilement ave L Ils savent décoder les pleurs de L et y répondre de manière adaptée Monsieur n'a pas repris son travail mais l'envisage car il peut imaginer maintenant faire garder L et reconnait être en manque d'activité Les parents recherchent un mode de garde</t>
  </si>
  <si>
    <t>aborder les thèmes choisis par les parents</t>
  </si>
  <si>
    <t xml:space="preserve">Mme parle facilement de son futur bébé, elle est contente de nous montrer son bébé sur ses dernières échographies. Mr n'est pas présent lors de cette VAD. Il l'était lors de la précédente et participe aux cours de préparation à l’accouchement. </t>
  </si>
  <si>
    <t>les changements du corps de la femme enceinte: Mme craint de prendre encore beaucoup de poids. la préparation à l'accouchement que Mme vient de débuter.</t>
  </si>
  <si>
    <t>le développement du fœtus l'allaitement maternel l'aménagement de la chambre du bébé</t>
  </si>
  <si>
    <t>La famille sera accueilli chez la mère de Mme au retour de maternité.</t>
  </si>
  <si>
    <t>va bien</t>
  </si>
  <si>
    <t>répondre aux questions de la mère sur les thèmes non abordés lors de la précédente visite</t>
  </si>
  <si>
    <t xml:space="preserve">Bonne relation, Mme parle positivement de sa future parentalité. Elle a hâte de découvrir son bébé </t>
  </si>
  <si>
    <t>la découverte des signaux du bébé et comment décrypter les pleurs du bébé la relation avec le bébé en fonction de son âge. Le suivi médical du bébé</t>
  </si>
  <si>
    <t>les modalités d'accueil de Mme et de sa famille chez sa mère les 2 1ers mois</t>
  </si>
  <si>
    <t>mère sereine face à l'arrivée du bébé</t>
  </si>
  <si>
    <t>évaluation de la qualité de la relation mère enfant surveillance de la prise de poids</t>
  </si>
  <si>
    <t>Mme porte son bébé mais de manière un peu détachée. Elle lui parle peu même lorsque je lui montre comment la positionner en face à face. Elle échange quand même de nombreux regards avec le bébé.</t>
  </si>
  <si>
    <t>accouchement, épisiotomie, contraception, fatigue, babyblues</t>
  </si>
  <si>
    <t>transit, douleur abdominale, suivi médical, capacité du bébé: vision, regards</t>
  </si>
  <si>
    <t>soutien de la mère par son mari mais aussi par sa mère et sa belle-mère</t>
  </si>
  <si>
    <t>relation mère -enfant à soutenir</t>
  </si>
  <si>
    <t>alimentation et développement psychomoteur</t>
  </si>
  <si>
    <t>évaluation difficile du fait de la présence de la grand-mère maternelle qui a fait une grande partie des soins et qui portait beaucoup le bébé</t>
  </si>
  <si>
    <t>perte de poids, rééducation périnéale et abdominale</t>
  </si>
  <si>
    <t>vaccinations, importance du bain de langage et du portage qualité du sommeil</t>
  </si>
  <si>
    <t>Mme apprécie que sa famille et sa belle famille soient très présentes pour la seconder dans la prise en charge du bébé. A-t-elle encore la place nécessaire auprès de son bébé?</t>
  </si>
  <si>
    <t>alimentation, rythme de vie</t>
  </si>
  <si>
    <t>bébé entre bien en relation</t>
  </si>
  <si>
    <t>observer les relation mère-enfant sans la présence de la famille</t>
  </si>
  <si>
    <t xml:space="preserve">les 2 parents ont porté le bébé et se réjouissent des sourires et des éclats de rire de leur bébé </t>
  </si>
  <si>
    <t>RDV gynéco et reprise de la contraception</t>
  </si>
  <si>
    <t>observation des signes du bébé, des regards, des mimiques et de leur interprétation</t>
  </si>
  <si>
    <t>Mme apprécie d'être entourée par sa famille. Elle dit avoir besoin de beaucoup de sommeil et que cette présence lui permet de mieux se reposer.</t>
  </si>
  <si>
    <t>alimentation, activités avec le bébé</t>
  </si>
  <si>
    <t>Bonne relation parents-enfant</t>
  </si>
  <si>
    <t xml:space="preserve">répondre aux questionnement de la mère proposer des activités ludiques à faire avec le bébé </t>
  </si>
  <si>
    <t xml:space="preserve">Mme est attentive aux réactions de son bébé et interprète avec justesse ses mimiques . </t>
  </si>
  <si>
    <t>contraception</t>
  </si>
  <si>
    <t>activités du développement psychomoteur</t>
  </si>
  <si>
    <t>interactions mère-enfant adaptées</t>
  </si>
  <si>
    <t xml:space="preserve">impact du déménagement sur la famille. observation des interactions mère-enfant développement psychomoteur dernière visite </t>
  </si>
  <si>
    <t xml:space="preserve">bébé dormait lors de la visite. Mme n'a pas voulu la réveiller -&gt; pas de raison de lui imposer. </t>
  </si>
  <si>
    <t>Mme envisage une nouvelle grossesse et voulait des renseignements médicaux sur le temps minimum entre 2 grossesses.</t>
  </si>
  <si>
    <t>Mme dit que son bébé se déplace en rampant, tient assise seule quelques instants, essaye de se hisser pour se lever Bonne prise de poids lors de la visite chez le pédiatre: presque 9 Kg. Bébé porte maintenant des lunettes car léger strabisme</t>
  </si>
  <si>
    <t xml:space="preserve">Mme dit passer beaucoup de temps à jouer avec son bébé car il joue un court instant seul mais après a besoin que l'on s'occupe de lui. Elle ne pensait pas que cela lui prendrait autant de temps. Mais elle y trouve beaucoup de plaisir aussi. Elle est fière car son bébé se développe bien </t>
  </si>
  <si>
    <t>activité à proposer au bébé</t>
  </si>
  <si>
    <t>famille bien installée dans leur nouvelle maison. Interactions mères-enfants de qualité</t>
  </si>
  <si>
    <t>1e prise de contact de la puéricultrice</t>
  </si>
  <si>
    <t>mère parle de l'échographie, de l'alimentation, du couchage</t>
  </si>
  <si>
    <t>changements du corps pendant la grossesse, changements d'humeur après la naissance, 
Mère au bord des larmes</t>
  </si>
  <si>
    <t>allaitement maternel, relation à l'enfant</t>
  </si>
  <si>
    <t>investissement du père, capacité à demander de l'aide</t>
  </si>
  <si>
    <t>changement d'humeur après la naissance</t>
  </si>
  <si>
    <t>rencontre avec Elise et accompagnement des premiers liens</t>
  </si>
  <si>
    <t>Mme montre de la douceur lorsqu'elle parle et s'occupe de sa fille et une préoccupation dans ses questions autour de la prise en charge. 
Mr, présent durant la vd, reste avec nous et participe volontiers. Il la porte spontanément</t>
  </si>
  <si>
    <t>le baby blues, le sommeil de la mère et de l'enfant</t>
  </si>
  <si>
    <t>les douleurs de bébé, le développement de l'enfant de la naissance à 3 mois, le suivi médical, l'allaitement maternel,</t>
  </si>
  <si>
    <t>sortir avec bébé, les pleurs de bébé, l'accueil du bébé, le père, sa place, son accompagnement, le réseau de soutien social</t>
  </si>
  <si>
    <t>soutien mère enfant</t>
  </si>
  <si>
    <t>Elise accroche sa mère du regard, elle semble l'appeler et se montre expressive. Mme la porte le temps de la vd et lui parle avec douceur.
Mme installe confortablement sa fille, parfois au détriment de son propre confort.</t>
  </si>
  <si>
    <t>la santé mentale et le baby blues :Mme montre une fragilité, une fatigue importante. elle précise que son moral va mieux (et moins dans les extrêmes)
le sommeil de la mère, de l'enfant</t>
  </si>
  <si>
    <t>le développement de l'enfant de 0 à 3 mois : Mme a observé quelques progrès au niveau moteur, au niveau de l'éveil
l'allaitement maternel est abordé : Mme dit avoir arrêté les biberons et ne donner que le sein. Poids du jour 3450 gr</t>
  </si>
  <si>
    <t>sortir avec bébé : Mme dit avoir besoin de sortir un peu et le faire dans le quartier pour le moment. Elle me demande si elle peut prendre la poussette pour aller en forêt : discussion sur les possibilités de balade et les moyens pour emmener Elise (porte bébé par exemple)
les pleurs de bébé : Elise semble moins pleurer d'après Mme et la réponse que Mme apporte est davantage gratifiante car Elise se calme plus facilement</t>
  </si>
  <si>
    <t>soutien maternel, surveillance du poids du bébé</t>
  </si>
  <si>
    <t>Mme aborde sa fille avec douceur et attention. E. la fixe ++, son corps est allongé, détendu face à sa mère et elles se regardent avec de nombreuses synchronisations. des sourires réciproques sont également observés
Mme la porte spontanément et E. se détend, se relâche, semble bien dans ses bras</t>
  </si>
  <si>
    <t>Mme dit se sentir beaucoup mieux et réussir à trouver un équilibre. Elle se sent moins fatiguée et a pris soin d'elle (coiffeur, vernis à ongles)</t>
  </si>
  <si>
    <t>E. a désormais 1 à 2 biberons de lait artificiel par jour en plus du lait maternel. Cela convient à la maman qui se sent plus libre notamment parce qu'elle passe le relais au papa et peut faire d'autres choses</t>
  </si>
  <si>
    <t>Mme dit avoir tenté une balade en forêt mais c'était trop compliqué avec la poussette. Elle vient d'acheter un porte bébé qui lui permettra d'emmener E. plus facilement.
Mme dit qu'E. pleure moins et "je sais un peu mieux comprendre ce qu'elle a" précise t'elle
L'enfant reste plus longtemps éveillé (après le repas par exemple).</t>
  </si>
  <si>
    <t>accompagnement parental</t>
  </si>
  <si>
    <t>très belle relation mère bébé : Elise est installée au sein à mon arrivée puis lorsque Melle me parle, l'enfant arrête la succion et la regarde, lui sourit, raconte sur un temps long. Elles sont les yeux dans les yeux, corps contre corps. Melle lui parle avec beaucoup de douceur.</t>
  </si>
  <si>
    <t>l'activité physique après l'accouchement : Melle fait des balades en forêt avec sa fille son mari, porte bébé utilisé. Sinon, balades quotidiennes
- la santé mentale : Melle dit aller beaucoup mieux notamment depuis qu'elle a "levée le pied pour le ménage et que l'allaitement à repris</t>
  </si>
  <si>
    <t>le développement de l'enfant : Melle me parle des progrès de sa fille au niveau moteur, relationnel et en est fièr l'alimentation : Melle dit avoir repris depuis peu l'allaitement exclusif au sein et en est ravie</t>
  </si>
  <si>
    <t>sortir avec bébé, les écrans : Melle constate que sa fille est attirée par l'écran de tv</t>
  </si>
  <si>
    <t>SUIVI panjo + reprise du travail de la mère</t>
  </si>
  <si>
    <t xml:space="preserve">le père ne tarit pas d'éloge sur sa fille "elle est adorable, facile, toujours souriante" beaucoup d'échanges verbaux sans pudeur. lui explique tout ce qu'il fait lui propose des jouets sur un tapis d'éveil répond avec aise aux sollicitations </t>
  </si>
  <si>
    <t>la mère a pleuré le 1er jour de la reprise mais c'est passé . L n'a pas été perturbé et les nuits se passent bien, la mère et l'enfant dorment.</t>
  </si>
  <si>
    <t>l'allaitement maternel est poursuivi car madame peut tirer au travail quelques questions par rapport à la diversification alimentaire. L ne pleure jamais , toujours souriante. Se retourne du dos au coté ce qui a motivé le père a ne plus la faire jouer sur le canapé mais plutôt sur un tapis au sol ou dans le parc. Il observe aussi une explosion du gazouillage</t>
  </si>
  <si>
    <t>le père la garde depuis 2 semaines mais la met 1 jour sur 2 chez la nounou ce qui occasionne des discussions avec la mère. Monsieur a 50 ans et dit qu'il a besoin de se ménager du temps pour les travaux de la maison et pour lui. Il exprime que la mère semble avoir compris</t>
  </si>
  <si>
    <t>les activités en dehors du couple - l'alimentation - l'investissement du père</t>
  </si>
  <si>
    <t>PANJO TEST</t>
  </si>
  <si>
    <t>présentation de la puéricultrice, suivi obstétrical+pictogramme</t>
  </si>
  <si>
    <t xml:space="preserve">la mère parle du bébé, Monsieur a besoin d'être questionné à ce sujet est malade actuellement et plutôt focalisé sur ce fait </t>
  </si>
  <si>
    <t>l'activité physique durant la grossesse( madame ne va plus à la piscine car a été malade), le baby blues</t>
  </si>
  <si>
    <t>l'alimentation du nouveau né ( la mère souhaite allaiter)</t>
  </si>
  <si>
    <t xml:space="preserve">la préparation à la naissance ( le papa assistera a 2 séances) l'accueil du bébé ( les parents ont tout achetés) lpère ,sa place ( monsieur a déjà 3 autres enfants mais dit qu'il s'en est toujours occupé. Monsieur trouve que madame n'a pas changé depuis qu'elle est enceinte)
. .
</t>
  </si>
  <si>
    <t>changement d'humeur après l'accouchement les signaux de l'enfant la gestion des rythmes</t>
  </si>
  <si>
    <t>suivi obstétrical et pictogramme</t>
  </si>
  <si>
    <t>madame parle de son bébé. Elle est impatiente et se questionne par rapport à la maternité " je ne veux pas qu'on m'impose des choses je veux décider moi même" le prénom a été choisit par les 2 parents. La maman a un RDV pour un atelier de portage et s'en réjouit elle sent le père stressé mais lui ne le reconnait pas</t>
  </si>
  <si>
    <t>la maman se sent plus fatiguée surtout des qu'elle fait quelque chose la contraception est abordée et réfléchie avec la sage femme</t>
  </si>
  <si>
    <t>plusieurs questions autour de l'allaitement maternel et sa mise en oeuvre. la maman participe a des ateliers de " papote allaitement "</t>
  </si>
  <si>
    <t>les parents ont terminé la préparation à la naissance Tout est prêt pour accueillir leur fille Monsieur s'investit mais semble stressé.</t>
  </si>
  <si>
    <t xml:space="preserve">tres bonne relation marquées par de nombreuses interactions la mère arrive à parler de toutes les acquisitions de son enfant parle à sa place pendant la visite </t>
  </si>
  <si>
    <t>la mère a évoqué une reprise de son activité physique ( vélo) au moment des intégrations chez l'assistante maternelle . Un peu angoissée par la reprise du travail surtout qu'elle travaillera la journée du lundi au vendredi sur un nouveau poste</t>
  </si>
  <si>
    <t xml:space="preserve">l'allaitement est abordé en vue de la reprise du travail a introduit un lait artificiel et congèle du lait maternel. Ne sait pas vraiment comment elle fonctionnera car ne sait pas si elle pourra tirer son lait au travail le développement du bébé est abordé : la maman demande des conseils sur le choix des jouets le sommeil est abordé car L ne veux plus faire sa nuit complète dans sa chambre depuis le retour des vacances: se réveille 1x la nuit.
. .
</t>
  </si>
  <si>
    <t xml:space="preserve">la mère va reprendre le travail dans 15 jours adaptation assmat faite et se passe bien la famille revient de vacances ou tout s'est très bien passé. la place du père est discuté : madame espère qu'à la reprise du travail le père s'investira complétement </t>
  </si>
  <si>
    <t>visite de naissance</t>
  </si>
  <si>
    <t>madame a un discours très positif sur son bébé. se dit épanouie et le montre . Parle beaucoup a L  et fixe son regard portage adapté et madame a pris des cours pour le portage en écharpe.</t>
  </si>
  <si>
    <t>la contraception est reprise Madame a quelques questions sur son alimentation</t>
  </si>
  <si>
    <t>les pleurs du bébé sont abordés: quelques pleurs en fin de journée gérés par le portage des parents le développement de l'enfant: que voit elle, a quelle distance?</t>
  </si>
  <si>
    <t>la place du père : monsieur a déjà 3 enfants il soutient madame mais la laisse faire . moins exalté que madame pas convaincu par l'allaitement maternel au début il y trouve maintenant l'intéret de pouvoir dormir la nuit</t>
  </si>
  <si>
    <t>Soutien à l'allaitement</t>
  </si>
  <si>
    <t>la maman est de oplus en plus à l'aise pour détecter et comprendre les signaux envoyés par L et y apporte une réponse rapide ce qui a permis de limiter les pleurs. Très attentive aux compétences de son bébé: a observé qu'elle gazouille de plus en plus, rigole parfois . gazouille à la vue des doudous de sa poussette fixe de longs moments le regard et réagit aux différentes intonations. Identifie la voix de son père et interagit des qu'elle l'entends verbalise beaucoup les gestes de sa fille en parlant à sa place Contacts physiques adaptés à la demande de L utilise des doudous d'éveils aux matières différentes car a repéré qu'elle attrape les choses s'intéresse aux bébés lecteurs portage en écharpe quand possible car la mère souffre de cervicalgies</t>
  </si>
  <si>
    <t>a vu un ostéopathe pour des cervicalgies reprise du travail le 26 juin mère très zen, positive et épanouie aucune plainte</t>
  </si>
  <si>
    <t>allaitement maternel donne un biberon au tire lait ( donné par le papa en vu de l'accueil chez l'assistante maternelle a repéré le pic de développement et s'y est bien adaptée le sommeil: L dort dans sa chambre la nuit et fait des ébauches de nuit</t>
  </si>
  <si>
    <t xml:space="preserve">beaucoup de promenades en famille identifie les pleurs du bébé la place du père est abordée: madame est agréablement surprise car avait 2 enfants grands déjà est très soutenant meme vis a vis de l'allaitement maternel alors qu'il n'y étais pas favorable au début </t>
  </si>
  <si>
    <t>mère épanouie allaitement maternel efficace</t>
  </si>
  <si>
    <t>présentation de la puéricultrice et pictogramme des besoins</t>
  </si>
  <si>
    <t xml:space="preserve">parents réservés, parlent peu du bébé ont déjà achetés des affaires mais les vêtements ne sont pas adaptés à la saison </t>
  </si>
  <si>
    <t>le sommeil de la mère, le baby blues</t>
  </si>
  <si>
    <t>l'alimentation du bébé et l'allaitement maternel</t>
  </si>
  <si>
    <t>les pleurs du bébé ,la préparation à la naissance, l'accueil du bébé, la place du père</t>
  </si>
  <si>
    <t>préparation à la naissance les changements d'humeur le baby blues</t>
  </si>
  <si>
    <t xml:space="preserve">la mère est dans les échanges : physiques, la parole le regard le couple a pu observer que l'enfant réagit beaucoup lorsqu'on lui parle sont très attentifs aux signaux envoyés par leur bébé et les identifient très prévenant et anticipent les </t>
  </si>
  <si>
    <t>l'activité physique : la mère est invalidée par une épisiotomie douloureuse et a parfois du mal à se déplacer du coup son mental est un peu affecté le père l'encourage a inviter des amies pour discuter un peu</t>
  </si>
  <si>
    <t>l'allaitement maternel: madame s'inquiète un peu mais l'allaitement se passe très bien . Quelques questions sur la conservation du lait bonne prise pondérale ..signes de transfert... le développement de leur bébé: les parents ont déjà remarqué des changements dans le tonus, les échanges visuels</t>
  </si>
  <si>
    <t>les sorties avec bébé: le couple pensait qu'il est interdit d'allaiter dans les magasins le père se questionne sur les pleurs du bébé: faut il y répondre de suite ou attendre pour rythmer les tétées la mère parle de la place du père: il est exactement comme elle l'imaginait, même très protecteur</t>
  </si>
  <si>
    <t>activités hors du couple ( la mère souhaite que monsieur arrête le foot) le mode de garde: le père a commencé les démarches les soins au bébé: madame est de culture musulmane sa mère a des pratiques différentes de ce qui est fais en Europe</t>
  </si>
  <si>
    <t>à la demande des parents</t>
  </si>
  <si>
    <t xml:space="preserve">les parents sont très prévenants et se posent beaucoup de questions ils répondent aux sollicitations de Adam en le portant ou en le mettant au sein se demandent néanmoins s'il ne va pas s'habituer la mère note le développement de son enfant: 1er sourire, éveils plus long avec Adam qui fixe du regard Ont appris a décrypter les différents pleurs Le père et la mère sont investis auprès de l'enfant Identifient le plaisir et l'inconfort chez
Adam
</t>
  </si>
  <si>
    <t>le sommeil madame fait du co-dodo pour pouvoir se reposer conseils donnés</t>
  </si>
  <si>
    <t>le sommeil du bébé les inquiète car il est agité explications donnés sur le sommeil agité puis lent l'allaitement maternel: le père s'inquiète qu'il ne mange de trop Ont introduis les biberons sans difficultés : demandent des conseils pour la conservation du lait Ont mis en place des rituels ( bain le soir, emmaillotage) PROPOSITION ATELIER INTERACTIONS TACTILES LE 04/04</t>
  </si>
  <si>
    <t>les parents sortent se promener des que possible avec Adam car c'est un moment ou il dort paisiblement les pleurs : faut il y répondre toujours ( manière de le lui donner confiance)</t>
  </si>
  <si>
    <t>suivi PANJO la famille n'avait pas souhaité de visite à domicile car leur appartement actuel est très humide et ils pensaient déménager rapidement des travaux vont être réalisés</t>
  </si>
  <si>
    <t xml:space="preserve">relation quasi fusionnelle avec la mère qui n'arrive pas à le confier le papa se sent perdu " avec l'allaitement c dur je n'arrive à rien" </t>
  </si>
  <si>
    <t>la santé mentale : dépression du post partum : la mère dit aller mieux mais a quand même pris RDV au CMP .Se pose la question de savoir si Adam n'est pas tellement attaché à elle justement car elle n'allait pas bien au début</t>
  </si>
  <si>
    <t>l'alimentation : Adam aime boire au sein et mange très peu en dehors Goute éventuellement les assiettes de ses parents mais refuse les pots le développement : Adam est très tonique , se tient seul contre le canapé le sommeil est particulièrement difficile: se réveille 4 a 5x la nuit et veut téter même juste quelques secondes Du coup la mère envisageait un sevrage puis finalement décide de continuer jusqu'à 1 an. Mère très ambivalente sur l'allaitement Dit vouloir arrêter mais n'y parvient pas.</t>
  </si>
  <si>
    <t>les voyages: les parents vont aller dans la famille de madame au Maroc les pleurs du bébé: madame arrive à les accepter sans angoisse et parvient à y répondre la place du père est abordé : monsieur se sent impuissant car bien souvent la mise au sein est la seule solution. Lorsque madame travaille il ne parvient pas à l'endormir et doit l'occuper en jouant jusqu'au retour de sa mère. le réseau de soutien social: le couple est isolé ; madame voudrait poursuivre ses études mais pas de mode de garde pour le moment Essai assistante maternelle madame n'a pas voulu continuer car Adam pleurait beaucoup Vont essayer la Coccinelle ( LAP) et une intégration en crèche</t>
  </si>
  <si>
    <t>l'alimentation le mode de garde la qualité du logement, la possibilité de rencontrer d'autres parents , les activités en dehors du couple</t>
  </si>
  <si>
    <t>suivi de la grossesse pictogramme</t>
  </si>
  <si>
    <t xml:space="preserve">la mère est plutôt discrète mais d'après le père c'est elle qui pense à tout et elle se projette dans la maternité </t>
  </si>
  <si>
    <t xml:space="preserve">la contraception : la mère n'en a jamais prise car se méfie méthode des calculs explications données sur le retour de couches le sommeil:
madame a des soucis pour dormir liés a des reflux
</t>
  </si>
  <si>
    <t>l'allaitement maternel : madame sera soutenue par sa mère qui a allaité tous ses enfants 2 ans</t>
  </si>
  <si>
    <t>les cours de préparation à la naissance les démarches administratives à réaliser après la naissance: les parents sont au clair le réseau de soutien social: la mère de madame vient et reste 2 mois et demi avec sa fille</t>
  </si>
  <si>
    <t>le mode de garde les signaux du bébé les rythmes de vie du bébé</t>
  </si>
  <si>
    <t>Visite de naissance précoce</t>
  </si>
  <si>
    <t xml:space="preserve">madame parle très positivement du bébé " il est comme je l'imaginais , il est petit mais si beau" Les parents sont centrés sur l'allaitement avec quelques craintes d'après eux Adam n'est réveillé que le temps de manger </t>
  </si>
  <si>
    <t>baby blues abordé rapidement l'activité physique: madame peut difficilement se mobiliser en raison d'une importante épisiotomie et cherche des conseils le sommeil: madame est fatiguée et dort la journée en même temps que le bébé</t>
  </si>
  <si>
    <t>l'allaitement maternel a été abordé et analysé allaitement très efficace mais qui questionne quand même les parents le suivi médical a été expliqué aux parents et une consultation en PMI proposée le sommeil de l'enfant a été abordé car le père pensait qu'il dormirait au moins 4 h entre 2 tétées</t>
  </si>
  <si>
    <t>les sorties avec le bébé: le couple doit se rendre à Nancy pour le service de naturalisations. Différents conseils ont été donnés le réseau de soutien social: la mère de madame est venue du Maroc pour 2 mois afin d'aider le couple</t>
  </si>
  <si>
    <t>46 et 109</t>
  </si>
  <si>
    <t>présentation puer + suivi grossesse</t>
  </si>
  <si>
    <t>Melle montre une préoccupation à sa fille et pose plusieurs questions. 
Elle arbore un sourire lorsqu'elle parle d'elle et investie cette grossesse.
Mr est présent durant la vd, et reste avec nous, il écoute et participe parfois activement à l'échange. Il se dit serein "j'ai l'habitude du stress, je gère une équipe alors d'avoir un bébé ça va aller." Discussion sur la notion de parentalité, de fatigue "oui, la fatigue, ça ca va être dur pour moi" dit il
Nous fixons la prochaine vd, Mr désire être présent</t>
  </si>
  <si>
    <t>l'activité physique pendant la grossesse, la santé mentale, le sommeil de la mère, de l'enfant</t>
  </si>
  <si>
    <t>allaitement maternel désiré, le suivi médical avec le questionnement sur le choix du médecin, questions sur les vaccins</t>
  </si>
  <si>
    <t>les pleurs de bébé (notamment dans le repérage des signaux) la représentation et le vécu de la grossesse en prénatale (grossesse qui doit être surveillée de près compte tenu des problèmes de santé de Mme), la préparation à la naissance (les cours apportent peu à Mme aujourd'hui) l'accueil du bébé, le père et sa place, son accompagnement (Mme demande à son compagnon d'être épaulé, il dit qu'il pourra s'arranger avec son travail pour être davantage présent au début)</t>
  </si>
  <si>
    <t>l'alimentation du bébé, le stress de devenir parent, la qualité du logement et son aménagement, les ressources médicales, la capacité à demander de l'aide ("je sais que quand je ne vais pas bien, je préfère rester seule" dit elle), la découverte des signaux de l'enfant, la gestion des rythmes de l'enfant, la connaissance des étapes du développement de l'enfant, le suivi médical</t>
  </si>
  <si>
    <t>accompagnement</t>
  </si>
  <si>
    <t>le suivi médical de la grossesse est assuré, Mme nous pose quelques questions qui laissent entendre qu'elle se préoccupe du bien être de son enfant et leurs devenirs, elle se montre attentive aux bruits du cœur</t>
  </si>
  <si>
    <t>son alimentation (Mme dit bien manger),
 - l'activité physique actuelle et après l'accouchement (Mme demande par exemple si elle pourra faire son permis moto rapidement après l'accouchement ou bien à nouveau faire du sport "j'en ai besoin" dit elle), 
- la santé mentale (Mme dit ne pas réussir à se poser, elle se montre préoccupée, angoissée et dit avoir besoin de tout le temps faire quelque chose)
- la contraception (il est difficile de trouver un moyen de contraception adapté à Mme compte tenu de ses problèmes de santé)</t>
  </si>
  <si>
    <t>l'allaitement maternel</t>
  </si>
  <si>
    <t>les voyages de bébé (car des amis leur ont proposé de partir en vacances cet été, Mme ne se voit pas partir avec son bébé), 
- sortir avec bébé, 
- la préparation à la naissance (elle trouve les cours inutiles car une césarienne est programmée et la SF la prépare à accoucher par voie basse), 
- l'accueil du bébé (Mme a peur que tout ne soit pas prêt, même si elle est déjà bien avancée dans la préparation de la chambre, des affaires de puériculture), 
- le père et sa place (Mme nous informe qu'il a posé congé la semaine de son retour de la maternité. Actuellement, elle se plaint des horaires tardifs de retour de son compagnon après le travail, vers 20h "je suis seule toute la journée"), 
- le réseau de soutien social (Mme dit qu'elle a du mal à demander de l'aide et elle a du mal à se dire que si elle entre en travail, elle doit demander à quelqu'un de venir même si elle sait que ses proches se déplaceraient)</t>
  </si>
  <si>
    <t>suite à la naissance de Jade</t>
  </si>
  <si>
    <t>Melle regarde sa fille qui dort et sourit. Elle perd ce sourire lorsqu'elle raconte ces dernières semaines (décès brutal de sa mère 2 semaines avant la césarienne).
Elle s'adoucit lorsque nous parlons de sa fille et son discours montre une attention pertinente dans l'observation des signaux notamment
Elle décrit sa fille de manière positive : "elle est adorable"</t>
  </si>
  <si>
    <t>la santé mentale de la mère : Melle a l'habitude de couper ses émotions pour prendre soin de sa fille. Elle pleure un peu lorsqu'elle parle de sa mère mais visiblement se reprend rapidement pour discuter des tâches quotidiennes. Elle dort peu, est tout le temps préoccupée, par la prise en charge de sa fille et par l'organisation qu'impose le décès de sa mère.
La nuit, Jade est plus agitée d'après Melle. 
Vécu de l'accouchement, du séjour hospitalier difficile : elle s'est sentie incomprise, on lui disait qu'elle devait s'occuper de sa fille parce que "vous allez faire comment à la maison?" alors que Melle voulait se reposer
Melle est toujours active depuis son retour à la maison</t>
  </si>
  <si>
    <t>Melle dit avoir peur que Jade pleure "comme à la maternité" et qu'elle ne puisse pas la calmer: discussion sur le repérage des différents pleurs.
Melle donne un allaitement mixte car "je n'ai pas eu de montée de lait à cause du stress je crois et de la fatigue" dit elle "mais ça m'arrange sinon quand elle est au sein, j'ai l'impression de perdre mon temps, c'est trop long"</t>
  </si>
  <si>
    <t>Melle ne se sent pas à l'aise pour donner le bain à Jade : proposition de faire ensemble un bain.  "je n'ai pas osé demander à l'hôpital et je n'ose pas trop, pour le moment le faire seule, je le fais quand mon compagnon est là"
Mr était présent toute la journée de la césarienne mais a dû repartir travailler rapidement "je n'attend qu'une chose la journée, c'est qu'il rentre pour que je puisse me balader un peu seule"</t>
  </si>
  <si>
    <t>accompagnement parental, pratique du bain</t>
  </si>
  <si>
    <t>Melle est préoccupée par le bien être de sa fille de manière quasi constante. Elle dit ne pas avoir confiance en ses compétences de mère et a besoin d'être rassurée. Pourtant ses gestes sont sécurisant pour l'enfant, en tout cas en ma présence, durant le bain que nous avons fait ensemble.
Elle dit lui parler beaucoup, Jade réagit ++ à la voix, elle s'apaise lorsqu'on lui parle, également lorsqu'elle est emmaillotée.</t>
  </si>
  <si>
    <t>Melle n'arrive pas à être sereine, elle dit qu'elle est épuisée et qu'elle a peur de craquer, elle ne dort presque pas et a un regard anxieux.</t>
  </si>
  <si>
    <t>discussion sur les coliques + quelques conseils donnés (massage par exemple + position du corps)
discussion sur l'alimentation : Melle a arrêté l'allaitement car "j'ai pas assez de lait, elle s'énervait et c'est plus simple maintenant " dit elle</t>
  </si>
  <si>
    <t>les pleurs de bébé : notamment comment repérer les différents pleurs car Jade boit beaucoup de quantité de lait par rapport à son âge, son poids.
Le père reste toujours très occupé par son travail, "il est très fatigué" dit elle, du coup, Melle n'arrive pas a être tranquille lorsqu'il se charge de Jade.</t>
  </si>
  <si>
    <t>soutien</t>
  </si>
  <si>
    <t>Melle se montre douce et attentive à Jade. L'enfant est plus ou moins réceptive (elle bouge beaucoup, a des gaz et pleure facilement)
rares regards réciproques en synchronicité
Melle dit faire désormais le bain de Jade seule, elle se sent plus à l'aise</t>
  </si>
  <si>
    <t>Melle fume toujours beaucoup mais dit manger un peu plus
elle dit se sentir mieux car elle peut davantage se reposer depuis que Jade pleure moins (depuis le traitement contre le RGO et l'oesophagite)</t>
  </si>
  <si>
    <t>Jade continue d'être dérangée par son activité digestive mais se calme plus facilement et dort davantage (notamment de longs temps la nuit)</t>
  </si>
  <si>
    <t>discussion sur le décès de la mère (et le deuil de son grand père non achevé et mort il y a 7 ans) de Mme et proposition d'en parler avec Jade, Melle y réfléchit</t>
  </si>
  <si>
    <t>46</t>
  </si>
  <si>
    <t>poursuite de l'accompagnement</t>
  </si>
  <si>
    <t>la relation mère est, au fil du temps, de plus en plus apaisée et positive._x000D_
J cherche très souvent sa mère du regard et l'une ou l'autre initie des échanges qui deviennent alors réciproques_x000D_
J présente moins de problèmes digestifs et pleure moins ce qui fait que Mme se sent plus détendue avec elle_x000D_
nous nous installons sur le tapis d'éveil et observons jade qui nous montre ces prouesses motrices. nous discutons notamment du 4 pattes que Mme aimerait voir débuter chez sa fille et je lui montre comment aider au mouvement en la soutenant_x000D_
_x000D_
A noter que Mme me dira fièrement le lendemain, qu'à mon départ, J s'est mise à ramper à reculons</t>
  </si>
  <si>
    <t>Mme reste préoccupée par son état de santé qui est toujours fragile et trouve un apaisement lorsque la TISF ou moi même venons la soutenir. De nombreuses visites ont été faites en dehors des CR PANJO_x000D_
le suivi médical de Mme est poursuivi</t>
  </si>
  <si>
    <t>alimentation, pleurs, développement moteur</t>
  </si>
  <si>
    <t>difficulté pour Mme à se séparer de sa fille_x000D_
je lui propose de venir à l'atelier psychomotricité du lendemain, ce qu'elle accepte</t>
  </si>
  <si>
    <t>présentation de la puer + suivi grossesse</t>
  </si>
  <si>
    <t>Melle a les yeux pétillants lorsqu'elle parle de son bébé. Elle dit que sa fille est attendue, elle se réjouie de cette naissance et pose plusieurs questions pour préparer au mieux cette arrivée (elle a inscrit sur des post it collés en dessous du support d'investigation des besoins, les questions)</t>
  </si>
  <si>
    <t>la santé mentale, le sommeil, l'activité physique (notamment car elle devait rester alitée jusqu'à récemment)</t>
  </si>
  <si>
    <t>allaitement maternel (Mme désire allaiter) le suivi médical, les vaccins</t>
  </si>
  <si>
    <t>les pleurs de l'enfant, la gestion de ses rythmes, le père et sa place ("il est très présent" dit elle "il l'attend aussi")</t>
  </si>
  <si>
    <t>l'alimentation de l'enfant et la découverte des signaux de l'enfant</t>
  </si>
  <si>
    <t>accompagnement parental, rencontre du père</t>
  </si>
  <si>
    <t>Mr est présent durant la vd et se montre attentif à la discussion, il va spontanément écouter les bruits du c¿ur avec sa compagne
Melle se montre enthousiaste, impatiente d'accoucher "tout est prêt" dit elle
dans le discours, Melle dit "on" en incluant systématiquement le père dans les questionnements, les envies en lien avec le bébé à venir
le prénom est choisit</t>
  </si>
  <si>
    <t>la contraception : infos données par la SF,
- le sommeil</t>
  </si>
  <si>
    <t>l'allaitement maternel : Melle désire toujours allaiter</t>
  </si>
  <si>
    <t>les pleurs de bébé, 
- la préparation à la naissance : Melle a beaucoup apprécié la visite du service de maternité
- l'accueil du bébé : discussion sur leurs difficultés financières actuelles et orientation vers une assistante sociale de la maison du Département
- le réseau de soutien social : la famille de Mr habite loin géographiquement. La famille de Melle est présente. "on ne devrait pas avoir trop de visite" dit elle</t>
  </si>
  <si>
    <t>suite à la naissance, accompagnement parental</t>
  </si>
  <si>
    <t>Melle porte une attention pertinente sur sa fille et observe finement ses comportements ce qui lui permet d'interpréter au plus juste les besoins de Kimberley
L'enfant est très attentive, montre une belle présence et réagit à la voix notamment celle de sa mère
Elle se calme rapidement au sein, échange réciproque de regard, Melle lui sourit, lui parle spontanément</t>
  </si>
  <si>
    <t>Melle dit aller bien "sauf la nuit" car sa fille a besoin d'un contact de proximité "elle pleure tant qu'elle n'est pas contre nous mais on ne dort pas alors" dit elle.</t>
  </si>
  <si>
    <t>quelques rares coliques, l'allaitement maternel est efficace : prise de poids + mise au sein fréquente
discussion sur les comportements de Kimberley qui montre une belle maturité corporelle</t>
  </si>
  <si>
    <t>il est difficile pour Mme d'entendre sa fille pleurer d'autant plus qu'elle a un cri vigoureux
Mr reste présent durant la vd et participe à l'échange. Melle parle toujours en l'incluant dans la discussion (elle dit "on allaitera jusque 4 mois" par exemple)</t>
  </si>
  <si>
    <t>soutien parental</t>
  </si>
  <si>
    <t>Melle se montre très attentive à sa fille, elle pose beaucoup de question et son attention est pertinente.
Mr s'implique également dans cette relation, il se montre plus discret mais est attentif à notre conversation
Kimberley est réactive lorsqu'elle entend ses parents</t>
  </si>
  <si>
    <t>alimentation et sommeil de la mère de bonne qualité même si Melle dit ressentir de la fatigue</t>
  </si>
  <si>
    <t>discussion sur les pleurs et l'alimentation de Kimberley, allaitement maternel efficace. 
Mme a massé Kimberley en même temps que je massais un poupon</t>
  </si>
  <si>
    <t>discussion sur le réseau social qu'ils utilisent peu pour être aidé</t>
  </si>
  <si>
    <t>couple très attentif aux besoins de leur bébé, Melle s'attendrit des comportements de Kimberley et interprète de manière adéquate les signaux que son enfant exprime
échange de regard réciproque, sourires réciproques, douceur dans la relation
le père reste présent et attentif à notre échange lors de cette vd, il participe en racontant les progrès de sa fille</t>
  </si>
  <si>
    <t>Kimberley poursuit l'allaitement au sein, son sommeil est de bonne qualité.
Elle cherche le contact physique avec ses parents, notamment la nuit
durant la vd nous discutons des jeux qu'ils lui proposent et nous nous prenons un temps d'éveil (instruments de musique) tous ensemble</t>
  </si>
  <si>
    <t>discussion sur les voyages et déplacements avec Kimberley</t>
  </si>
  <si>
    <t>présentation de la puéricultrice et accompagnement SF</t>
  </si>
  <si>
    <t>la mère se montre contente d'entendre les bruits du coeur, elle sourit._x000D_
le discours de Melle et les faits montrent qu'elle organise cette naissance avec soin _x000D_
Monsieur est présent durant la vd et participe à l'échange, il se dit confiant par rapport à cette naissance_x000D_
A noter que Melle cache cette grossesse aux élèves de son lycée car elle dit avoir peur du harcèlement_x000D_
"je suis bizarre pour eux, je suis plus mature" 2 amies sont au courant de cette grossesse_x000D_
Sa famille est désormais au courant de la grossesse</t>
  </si>
  <si>
    <t>elle dit avoir besoin de bouger, de sortir de chez elle mais après une journée passée au marché de Noël, elle a sentie des contractions, conseil de faire doucement_x000D_
Melle dit bien dormir</t>
  </si>
  <si>
    <t>Nous parlons de l'organisation du logement, de l'accueil du bébé. Melle nous montre spontanément la chambre_x000D_
Mr dit avoir acheté un lit bébé pour chez lui "au cas où" il viendrait y dormir</t>
  </si>
  <si>
    <t>plusieurs thèmes sont repérés comme à aborder, nous privilégions l'aménagement du logement ce jour</t>
  </si>
  <si>
    <t>préparation à l'accouchement (dernière vd avant la naissance)</t>
  </si>
  <si>
    <t>elle se réjouie de savoir que son bébé va bien, prend du poids, et s'est retourné pour l'accouchement_x000D_
elle a le sourire spontané lorsqu'elle en parle</t>
  </si>
  <si>
    <t>elle dit bien dormir mais être tout le temps fatiguée_x000D_
"j'ai hâte de pouvoir faire plus de choses" dit elle_x000D_
la contraception est abordée avec Melle _x000D_
elle dit que son moral va, puis précise que son bébé risque de venir le jour d'anniversaire de sa mère. Elle nous raconte les mois de maladie de sa mère et son décès, le rôle qu'elle a dû prendre auprès de sa famille pour pallier à l'absence de sa mère</t>
  </si>
  <si>
    <t>elle dit qu'elle n'a pas pu suivre de cours de préparation. Elle était à un rdv collectif et s'est sentie mal "tout le monde me regardait, ils devaient voir que j'étais jeune, ils me fixaient tout le temps", elle a dû sortir de la salle. "j'ai peur de la foule depuis le harcèlement à l'école", info donnée sur le risque que son ressenti soit démesuré par rapport à la réalité compte tenu de son histoire</t>
  </si>
  <si>
    <t>accompagnement retour au domicile</t>
  </si>
  <si>
    <t>Melle se montre sûre d'elle (avec douceur) et conseille son compagnon _x000D_
elle le laisse changer la couche et Mr se montre concentré sur les gestes à faire. _x000D_
A est calme, se laisse manipuler, ferme les yeux. Melle se moque gentillement de son compagnon qui affirme n'avoir aucun problème pour s'occuper de son fils_x000D_
Mr dit "c'est comme si il avait toujours été là"</t>
  </si>
  <si>
    <t>Melle se sent fatiguée mais précise que Mr l'aide bien</t>
  </si>
  <si>
    <t>la prise alimentaire d'A se passe bien, Melle réajuste les quantités si besoin et semble reconnaitre instinctivement les différences de pleurs</t>
  </si>
  <si>
    <t>elle n'a pas encore osé sortir en balade avec A (regard des autres)_x000D_
_x000D_
le couple a peu de questions et montre une assurance tranquille</t>
  </si>
  <si>
    <t>Melle montre une belle douceur dans ses gestes à A et une sensibilité adaptée aux besoins de son fils. Je lui fait part de mon constat qu'elle apprécie_x000D_
Durant le change, Mr ne parle pas à son fils et se concentre toujours sur les gestes à faire. Melle lui fait remarquer cela par la suite et il dit "j'ai besoin qu'il me réponde, qu'il parle, qu'il y ait un retour, sinon, je n'arrive pas à parler"_x000D_
Puis Mr semble apprivoiser le contact physique (le portage) avec son fils car en cours de vd il met spontanément A sur son torse face à nous et précise "c'est la première fois que je le met comme ça"</t>
  </si>
  <si>
    <t>nous donnons, Melle et moi, des clés pour que Mr réussisse à observer et comprendre les expressions de son fils</t>
  </si>
  <si>
    <t>cf ci dessous</t>
  </si>
  <si>
    <t>je met l'accent sur le contact du père avec son fils et sur l'observation des comportement d'Abel que je verbalise. Par exemple,lorsque je parle à l'enfant, il ouvre la bouche, sort la langue. je précise alors à Mr que c'est sa manière à lui de communiquer.Mr semble étonné Melle précise "oui et quand il pleure aussi il s'exprime"._x000D_
Nous utilisons les cartes et la discussion est ouverte, très intéressante "sinon on ne parle jamais comme ça" dit Mr _x000D_
divers thèmes ressortent comme "mon projet de vie" où Melle est partagée entre l'envie de profiter de son fils en prenant un congé parental et poursuivre ses études (avec la peur de la réaction de sa famille et de sa dépendance notamment financière à son compagnon) Mr lui laisse libre choix _x000D_
"les relations avec la famille" sont abordées ; Mr dit ne plus vouloir voir le père de Melle qui ne s'est pas occupé d'elle lorsqu'elle était plus jeune "j'ai dû prendre le rôle de son père". Melle dit "maintenant tu pourrais un peu plus connaitre mes frères"_x000D_
"Les ressources financières" sont évoquées car le couple a un projet de déménagement en maison_x000D_
et Mr montre la carte "les valeurs à transmettre au bébé" et dit "je ne sais pas pourquoi j'ai sorti cette carte" : j'ouvre la discussion. Mr précise qu'il ne veut pas que son fils fasse les mêmes bêtises que lui et nous convenons de revenir sur le sujet lorsqu'il aura davantage expérimenté son rôle de père.</t>
  </si>
  <si>
    <t>soutien périnatalité</t>
  </si>
  <si>
    <t>A apprécie visiblement le contact avec sa mère, il se détend dans ses bras, elle le porte ventre contre ventre et lui parle spontanément avec des mots doux_x000D_
Mr dit aimer les voitures, il lui a acheté un pyjama aves un motif de voitures_x000D_
Durant la vd, Melle a massé A en suivant mes mots. Rapidement, il s'est montré un peu agité, Melle a préféré arrêter le massage et nous convenons d'y revenir une autre fois</t>
  </si>
  <si>
    <t>Melle se dit très fatiguée et a du mal à récupérer car elle a passé son bac blanc. _x000D_
Mr est en congé en ce moment, durant 2 semaines. Melle dit compter sur lui pour se reposer</t>
  </si>
  <si>
    <t>A mange bien, "il mange mieux quand c'est moi qui lui donne, il est perturbé quand c'est quelqu'un d'autre " dit Melle_x000D_
sommeil bon</t>
  </si>
  <si>
    <t>"on n'a pas le temps de se balader avec lui, on le sort mais c'est pour aller chez quelqu'un pas pour faire une promenade" dit Melle_x000D_
Mr me dit "avant de regarder sur internet, je préfère vous demander si c'est bien de lui donner de l'eau sucrée quand le médecin fait le vaccin"</t>
  </si>
  <si>
    <t>Melle est très attentive à son fils. Le couple l'investit ++ et se montre fier de ses progrès moteurs_x000D_
"maintenant il communique, il raconte" dit Mr qui se sent davantage proche de lui qu'au début_x000D_
Et A réagit positivement dans les bras de l'un, de l'autre. il apprécie d'être porté et sait capter l'attention en racontant, en rigolant</t>
  </si>
  <si>
    <t>Melle veut passer son permis moto car elle ressent le besoin de faire des choses pour elle._x000D_
En même temps, elle passe le bac cette année et est confiante._x000D_
elle est contente de ce déménagement même si il reste beaucoup à ranger. _x000D_
Mr dit se sentir très bien dans son nouveau logement_x000D_
chacun s'y projette</t>
  </si>
  <si>
    <t>Melle envisage l'introduction des légumes pour A d'ici quelques semaines et commence à organiser cela; discussion sur le thème_x000D_
elle observe les progrès de son fils "il a réussit à se retourner du dos sur le ventre hier" dit elle</t>
  </si>
  <si>
    <t>Melle a le sentiment de ne pas être organisée mais il semble plutôt qu'elle se met en tête beaucoup d'objectifs à atteindre dans la journée_x000D_
Mr se préoccupe de sa compagne et notamment il n'ose pas prendre de temps pour lui et la laisser avec A lorsqu'il a du temps libre. _x000D_
Le couple ressent le besoin de faire "quelque chose" tous les 2; discussion sur la possibilité d'organiser un temps en couple _x000D_
De plus chacun émet le souhait de rencontrer d'autres amis; discussion sur les lieux ou contexte propices</t>
  </si>
  <si>
    <t>l'alimentation du bébé, les activités en dehors du couple, la relation avec l'enfant, la gestion des rythmes de l'enfant, la connaissance des étapes du développement de l'enfant, la possibilité de rencontrer d'autres parents</t>
  </si>
  <si>
    <t>soutien parentalité</t>
  </si>
  <si>
    <t>A est investit par ses parents qui observent chacune de ses acquisitions et m'en font part, fièrement_x000D_
Durant la vd A dort dans la poussette, sous l'oeil attentif de son père</t>
  </si>
  <si>
    <t>Melle se dit fatiguée et notamment à l'approche des épreuves du bac qui la stressent. elle ne sait pas quand travailler et sur quoi</t>
  </si>
  <si>
    <t>discussion sur le développement psychomoteur d'A_x000D_
il ne reste pas longtemps sur le tapis d'éveil et préfère la position debout aidée par son père qui le maintien (en faisant attention à la position de ses mains sous les épaules de son fils)_x000D_
quelques infos et recettes données au couple pour préparer l'introduction alimentaire</t>
  </si>
  <si>
    <t>ils sont partis en week end à la Bresse avec des amis. "A a été adorable! il a fait de la poussette tous terrains" explique le couple</t>
  </si>
  <si>
    <t>présentation puer et accompagnement SF</t>
  </si>
  <si>
    <t>Mme se montre dynamique et organise la venue des jumeaux avec pertinence. Discours positif_x000D_
ils ont choisit un prénom pour le moment, la valise pour la maternité est prête et sa mère viendra en France pour quelques jours à la naissance_x000D_
Mme est visiblement contente d'entendre les bruits des coeurs</t>
  </si>
  <si>
    <t>elle bouge beaucoup, et se dit en forme physiquement_x000D_
elle porte bien cette grossesse_x000D_
sommeil de bonne qualité_x000D_
au niveau de la contraception, Mme veut que Mr s'implique pour qu'elle n'ai plus à prendre un moyen de contraception.</t>
  </si>
  <si>
    <t>Mme désire allaiter</t>
  </si>
  <si>
    <t>Mme veut reprendre me travail et dit qu'il va être difficile de se mettre en accord avec son mari. Elle aimerait qu'il prenne un mi temps_x000D_
Elle adopte un discours tendance féministe où il est important que Mr soit actif dans son rôle de père et que Mme reste une femme active en plus de son rôle de mère_x000D_
la chambre des jumeaux est prête_x000D_
A noter, le couple envisage de déménager après la naissance</t>
  </si>
  <si>
    <t>la césarienne, les conflits de couple "ça va arriver, on n'a pas la même vision éducative" dit elle</t>
  </si>
  <si>
    <t>suite à la naissance des jumeaux</t>
  </si>
  <si>
    <t>Bébé 1 : Mme a un discours positif sur son bébé "il est calme lui, il va bien" dit elle en le regardant avec bienveillance_x000D_
Durant la vd, elle me laisse changer son bébé pour la pesée et sa soeur se chargera de lui donner le biberon et de l'endormir. Cette dernière est là depuis la naissance  Bébé 2:Mme ne se dit pas inquiète pour P qui a une hernie inguinale (cs prévue prochainement). A mon arrivée, il pleure +++, dans les bras de la soeur de Mme alors qu'il vient de boire son biberon "je ne sais pas ce qu'il a" dit elle
"il pleure beaucoup"
nous observons ensemble ses pleurs (cyanose péribuccale et abdominale qui se résorbe lorsqu'il est calme), son corps est détendu, il semble chercher le sommeil. Ce qui se confirme car il s'endort après des pleurs importants. 
Mme semble perdue mais ne le verbalise pas, elle garde le sourire et me regarde souvent avec un air interrogateur</t>
  </si>
  <si>
    <t>Mme est fatiguée ++_x000D_
Elle dit avoir senti une sensibilité forte au début (baby blues) qui va mieux aujourd'hui : "j'ai pleuré dans le magasin devant les boites de lait" dit elle_x000D_
elle dit dormir mais peu _x000D_
"avec mon mari, on fait moi 2 nuit et lui 1 nuit, comme ça ça va" précise t'elle</t>
  </si>
  <si>
    <t>Mme donne peu le sein car elle dit ne pas avoir assez de lait. Cette décision, difficile au début, semble être bien acceptée aujourd'hui_x000D_
poids du jour à 3,8 kg : bonne prise pondérale</t>
  </si>
  <si>
    <t>elle est déjà sortie avec les jumeaux pour une balade_x000D_
elle dit que c'est difficile quand elle s'occupe d'un bébé et que l'autre pleure, elle aimerait aussi le consoler : discussion sur les possibilités de l'apaiser autrement que par le portage_x000D_
Le couple demande via la CAF l'intervention d'une TISF_x000D_
La mère de Mme va venir la semaine prochaine et sa soeur repart d'ici peu</t>
  </si>
  <si>
    <t>accompagnement parentalité</t>
  </si>
  <si>
    <t>Mme décrit W comme davantage agité que son frère (contrairement à la dernière vd)_x000D_
elle dit qu'il réclame plus d'attention_x000D_
durant la vd, la mère de Mme donne le biberon à chacun des enfants_x000D_
Mme adopte un discours positif sur W est sourit lorsqu'elle me parle de lui</t>
  </si>
  <si>
    <t>Mme se dit en forme et a retrouvé son dynamisme de la grossesse</t>
  </si>
  <si>
    <t>discussion sur l'alimentation (lait et quantité)_x000D_
Mme semble donner de grandes quantités de lait et il est difficile de savoir si elle fait en fonction des divers signaux de W ou parce qu'il pleure uniquement</t>
  </si>
  <si>
    <t>la mère de Mme est présente et représente une grande aide pour elle_x000D_
elle confie facilement un enfant à sa mère et se montre alors disponible pour l'autre jumeau._x000D_
Elle ne semble pas exprimer de préférence de l'un vis à vis de l'autre et distingue progressivement les différences de chacun (au niveau du comportement, du tempérament)_x000D_
Il semblerait tout de même que la prise ne charge de W soit moins chargée en émotion (angoisse) que son frère car il ne rencontre pas de problème de santé</t>
  </si>
  <si>
    <t>Mme adopte un discours différent sur P aujourd'hui, elle le dit calme. "il pleure moins" dit elle_x000D_
elle s'attendrie lorsqu'elle le regarde dormir durant la vd_x000D_
Elle a décidé de rester avec P le temps de son hospitalisation, confiant son frère à son père</t>
  </si>
  <si>
    <t>Mme a retrouvé son dynamisme de la grossesse</t>
  </si>
  <si>
    <t>une opération chirurgicale est programmée pour P, le 6 février. Mme dit ne pas angoisser même si elle aurait préféré le faire plus tard. _x000D_
Elle me dit spontanément qu'il est moins "bleu" lorsqu'il pleure</t>
  </si>
  <si>
    <t>la mère de Mme est présente et représente une grande aide pour elle_x000D_
elle confie facilement un enfant à sa mère et se montre alors disponible pour l'autre jumeau._x000D_
Elle ne semble pas exprimer de préférence de l'un vis à vis de l'autre et distingue progressivement les différences de chacun (au niveau du comportement, du tempérament)_x000D_
Elle semble néanmoins davantage préoccupée par P ce qui peut être mis en lien avec sa santé fragile</t>
  </si>
  <si>
    <t>P s'est fait opérer début de semaine (le 07/02/18). Mme dit qu'il est fatigué_x000D_
"il mange moins mais il va récupérer" dit elle_x000D_
elle aborde l'opération avec émotion (larmes aux yeux) mais se dit soulagée que tout ce soit bien déroulé</t>
  </si>
  <si>
    <t>elle se dit fatiguée car elle a peu dormi à l'hôpital</t>
  </si>
  <si>
    <t>P a été pesé à l'hôpital, le 07/02 à 4,718 kg_x000D_
Mme me dit qu'il a de nouveau une cyanose péribuccale et se demande comment ça va passer. Quelques explications données_x000D_
elle pense que P n'a pas mal car elle n'observe pas de signes de douleur. Au cas où, traitement à disposition</t>
  </si>
  <si>
    <t>elle voulait avoir davantage d'informations sur l'opération de P mais les médecins ne le lui ont pas expliqué. Elle s'est alors renseignée auprès d'une amie infirmière qui l'a rassuré_x000D_
la mère de Mme est présente, elle s'occupe de P durant la vd (lui donne le biberon). Elle rentre demain dans son pays. Mme est sereine quant à ce départ et le fait de se retrouver "seule" avec son mari et ses enfants</t>
  </si>
  <si>
    <t>Mme dit que W observe beaucoup, "il aime le rouge" dit elle et "il aime avoir toute l'attention sur lui" "une star" dit elle_x000D_
elle le surnomme "mon petit ours" "car "il mange beaucoup" explique t'elle_x000D_
_x000D_
temps de massage fait avec Mme et W (je montre les gestes sur une poupée, Mme fait le massage à son fils)_x000D_
Mme a des gestes dynamiques et sûrs durant le massage. W apprécie ++ ce moment et raconte en regardant sa mère_x000D_
En fin de séance, il se montre détendu et me regarde ++ lorsque je parle_x000D_
Mme est ravie de le sentir détendu dans ses bras et dit à plusieurs reprises "tu es bien là maintenant"</t>
  </si>
  <si>
    <t>Mme se dit fatiguée car elle a peu dormi lorsqu'elle était hospitalisé avec le frère de W</t>
  </si>
  <si>
    <t>Mme veut voir avec le pédiatre car W boit de grandes quantités de lait. quelques conseils donnés mais qui ne semblent pas être entendus, Mme préférant en parler au médecin_x000D_
W pleure moins d'après Mme</t>
  </si>
  <si>
    <t>La mère de Mme est présente et s'occupe de son frère durant la vd. Elle repart demain dans son pays. Mme est sereine quant à ce départ et le fait de se retrouver "seule" avec son mari et ses enfants</t>
  </si>
  <si>
    <t>Mme se montre attentive à chacun de ses bébés_x000D_
elle donne le biberon à P durant la vd et le porte avec contenance _x000D_
P s'endort  en se blotissant contre le corps de sa mère_x000D_
elle l'embrasse, lui dit des mots doux</t>
  </si>
  <si>
    <t>Mme se dit fatiguée aujourd'hui_x000D_
"mais ça va aller" dit elle. Mr sera bientôt en congé paternité durant 1 mois</t>
  </si>
  <si>
    <t>Mme se questionne sur les acquisitions motrices à venir de ses fils, nous discutons des étapes motrices et de ce qui peut les favoriser (tapis d'éveil par exemple)_x000D_
Mme s'inquiète du positionnement de la tête de P qui a tendance à garder sa tête d'un côté (plagiocéphalie naissante) : discussion sur les possibilités pour l'aider à mobiliser davantage sa tête de l'autre côté</t>
  </si>
  <si>
    <t>le couple envisage de partir cet été en vacances : discussion sur le transport, les risques liés au soleil, ..._x000D_
Mme se questionne sur sa reprise du travail et les modes de garde possibles : infos données</t>
  </si>
  <si>
    <t>voyages, mon projet de vie, le mode de garde de l'enfant, la connaissances des étapes du développement de l'enfant</t>
  </si>
  <si>
    <t>Mme se montre attentive à chacun de ses bébés_x000D_
elle donne le biberon au frère de W durant la vd et désire que je porte W qui cherche le sommeil._x000D_
Elle le regarde régulièrement et lui parle, le surnomme "nounours"_x000D_
W réagit lorsqu'il entend la voix de sa mère, il sourit</t>
  </si>
  <si>
    <t>Mme se questionne sur les acquisitions motrices à venir de ses fils, nous discutons des étapes motrices et de ce qui peut les favoriser (tapis d'éveil par exemple)</t>
  </si>
  <si>
    <t>W montre une nette préférence au visage de sa mère par rapport au mien durant la vd_x000D_
lorsqu'il est dans ses bras, il me regarde et me sourit plus facilement_x000D_
il la cherche du regard lorsqu'elle quitte la pièce pour préparer le biberon, elle l'observe beaucoup, l'embrasse lui parle facilement_x000D_
il s'installe confortablement dans les bras de sa mère et s'y endort dès le début du biberon</t>
  </si>
  <si>
    <t>Mme se sent fatiguée et se réjouit de la présence de son mari durant 2 mois de congé paternité_x000D_
Mme s'interroge sur les moyen de contraception, quelques infos données</t>
  </si>
  <si>
    <t>discussion sur l'introduction alimentaire : W semble prêt à manger à la cuillère_x000D_
discussion sur la légère plagiocéphalie de W_x000D_
prise pondérale importante</t>
  </si>
  <si>
    <t>Discussion sur le réseau social, professionnel de la ville + infos données sur les modes de gardes, les possibilités d'aides familiales, cours de portage en écharpe, LAPE, association de jumeaux</t>
  </si>
  <si>
    <t>Les ressources médicales et sociales disponibles, la possibilité de rencontrer d'autres parents</t>
  </si>
  <si>
    <t>Mr s'occupe de P durant la vd. _x000D_
L'enfant apprécie le contact physique avec son père et durant le change raconte ++, joyeusement et durant plusieurs secondes, lors d'un échange de regard réciproque père fils</t>
  </si>
  <si>
    <t>discussion sur l'introduction alimentaire _x000D_
discussion sur la plagiocéphalie de P et sur l'ETF faite (sans explication du médecin). Kiné en cours_x000D_
le couple applique les conseils donnés sur le positionnement de la tête (car P privilégie un côté ++), des progrès sont constatés_x000D_
bonne prise pondérale</t>
  </si>
  <si>
    <t>vd de fin d'accompagnement PANJO</t>
  </si>
  <si>
    <t>Mme montre une grande disponibilité avec ses jumeaux qu'elle regarde ++ et à qui elle parle_x000D_
échanges réciproques et sereins_x000D_
W raconte à l'attention de sa mère a qui il fait de grands sourires, il se montre éveillé et attentif, patient et calme_x000D_
Lorsque W se met à pleurer, Mme est occupée, elle me demande spontanément de le porter</t>
  </si>
  <si>
    <t>Mme se dit fatiguée mais garde son dynamisme</t>
  </si>
  <si>
    <t>Mme décrit W comme tonique. Effectivement, la position assise est en cours d'acquisition et il se retourne facilement en position allongée_x000D_
les jumeaux dorment dans des lits séparés depuis 3 semaines, sans problème_x000D_
diversification alimentaire débutée il y a 15 jours</t>
  </si>
  <si>
    <t>Mr a repris le travail "il aurait préféré rester avec nous" dit Mme_x000D_
Mme s'interroge sur sa reprise de travail : elle pense prolonger son congé parental</t>
  </si>
  <si>
    <t>Mme ne désire pas utiliser les cartes</t>
  </si>
  <si>
    <t>Mme montre une grande disponibilité avec ses jumeaux qu'elle regarde ++ et à qui elle parle_x000D_
échanges réciproques et sereins_x000D_
P se comporte comme un charmeur : tout son visage sourit notamment à sa mère et lorsqu'elle le porte, il se blottit dans son cou_x000D_
Mme est occupée avec W et P a faim, elle me propose de lui donner le biberon_x000D_
c'est un enfant calme et patient qui se montre discret</t>
  </si>
  <si>
    <t>P est décrit comme fragile par sa mère_x000D_
il a des séances de kiné et sa tonicité est à soutenir "il commence à tourner la tête plus facilement" dit elle_x000D_
je fais remarquer à Mme que P est sensible, elle le confirme_x000D_
les jumeaux dorment dans des lits séparés depuis 3 semaines, sans problème_x000D_
diversification alimentaire débutée il y a 15 jours</t>
  </si>
  <si>
    <t>Préciser les attentes de Mme G pour sa grossesse</t>
  </si>
  <si>
    <t>Mme est attentive au mouvement de son bébé et à son bien-être.</t>
  </si>
  <si>
    <t>Mme G souffre moralement de sa situation.Elle vit seule et est eloignée de sa famille qui habite en Tunisie.Elle n’est pas mariée et attend un enfant,ce qui n’est pas acceptée par sa famille et par son Pays.Le père du Bébé est marié et a d’autres enfants et il n’envisage pas de quitter sa femme pour vivre avec Mme G.</t>
  </si>
  <si>
    <t>J’ai évoqué avec Mme G la croissance de son bébé,ses mouvements ,sa position dans l’utérus et la dernière visite chez le gynécologue.</t>
  </si>
  <si>
    <t>Nous avons parlé de la disponibilité psychique de la maman pour son bébé,de la place du père .Le père de son bébé souhaite s’occuper de son enfant,même s’il a des craintes à s’occuper d’un bébé.</t>
  </si>
  <si>
    <t>Le stress de devenir parent,mon projet de vie,les différences entre ma culture d’origine et mon projet parental,la résolution des conflits dans le couple ou la famille,les changements du corps pendant la grossesse,la préparation à la naissance et les changements d’humeur après l’accouchement.</t>
  </si>
  <si>
    <t>Soutenir la patiente et renforcer la confiance qu’elle a en elle pour accueillir son bébé dans sa situation d’isolement</t>
  </si>
  <si>
    <t>Mme G.est très attentive aux mouvements de son Bébé.Elle pense beaucoup à l’accouchement et elle appréhende la naissance et a du mal à se représenter l’enfant réel.Elle apprécie d’écouter les bruits du cœur de son bébé.</t>
  </si>
  <si>
    <t>Mme G. a besoin de beaucoup parlé .Elle se pose beaucoup de questions sur l’après accouchement.Quelles seront les relations qu’aura son enfant avec son père,en sachant que celui –ci est marié ?Comment son enfant sera accepté par sa famille ?Elle est tunisienne,pas mariée et enceinte.Sa situation hors norme la fragilise.Une rencontre avec la psychologue de maternité lui a été proposée.Mme est d’accord,mais elle a du mal à appeler la psychologue.</t>
  </si>
  <si>
    <t xml:space="preserve">J’ai abordé l’importance du suivi médical de la grossesse.Mme n’avait pas vu son gynécologue depuis 1 mois ½.Elle n’était pas sure de vouloir le voir et envisageait de prendre contact  plutôt
Avec la maternité où elle devait accoucher.Elle voudrait prolonger sa grossesse et n’accoucher que dans 2-3 semaines alors que le terme est prévu pour la semaine d’après.Elle appréhende l’accouchement et n’arrive pas à s’imaginer avec l’enfant.Le lit de l’enfant n’a pas encore été acheté.Le reste du matériel était prêt.Sa mère m’ a dit qu’elles iraient voir pour acheter le lit.La valise avec les affaires pour la maternité n’était pas préparée et sa mère a dit qu’elle le ferait.J’ai parlé d’un séjour plutôt long à la maternité pour lui laisser le temps de faire connaissance avec son enfant .Une rencontre avec la psychologue de la maternité est prévue
</t>
  </si>
  <si>
    <t>J’ai évoqué avec Mme G que le bébé aura besoin d’une maman qui le porte, qui l’aime et qui répond à ses besoins.</t>
  </si>
  <si>
    <t>135 et 44</t>
  </si>
  <si>
    <t>Visite conjointe avec la sage-femme avec pour objectif la présentation de la puéricultrice( pour organiser le relai postnatal), ses missions et les services à disposition des familles au sein de la PMI (consultation jeune enfant, permanence puéricultrice, visite à domicile, psychologue de PMI…)</t>
  </si>
  <si>
    <t>Prise de médicaments prescrits par son médecin au courant de son état pendant la grossesse et inquiétudes de la maman / risques pour le bébé, Isolement induit par Mme G et solitude difficile à supporter.souffrance morale et conseil de voir une psychologue pour en parler.proposition d’objectifs à réaliser pour avancer dans les préparatifs pour la naissance de l’enfant.</t>
  </si>
  <si>
    <t>Mesure de prévention couchage / mort subite du nouveau né</t>
  </si>
  <si>
    <t xml:space="preserve">Rôle et place du papa (les parents ne vivent pas ensemble et la papa a une double vie), L’habillage du bébé,les sorties avec bébé,le bébé et l’animal de compagnie(etre vigilante avec le chat).
Venue de la maman en fin de grossesse (originaire de Tunisie)
</t>
  </si>
  <si>
    <t xml:space="preserve">Organisation du logement pour accueillir le bébé
Questions diverses de la maman sur le linge du bébé, les sorties
Chat et précautions à prendre / sécurité du bébé
Situation conjugale de Madame
Isolement choisi de Madame / sa situation conjugale
Orientation psychologue / périnatal et maternité de l’hôpital
</t>
  </si>
  <si>
    <t>Madame très reconnaissante de notre visite ; grand besoin d’exprimer ses inquiétudes et de se sentir entourée par des professionnels ; Questions révélant un degré d’inquiétude élevé / l’arrivée du bébé et la réponse à ses besoins primaires ; Facteurs de risque dépression du post partum : antécédent de dépression, isolement social, difficultés conjugales</t>
  </si>
  <si>
    <t>Aider la maman à préparer le nécessaire pour la maternité et pour accueillir le bébé au retour à domicile</t>
  </si>
  <si>
    <t xml:space="preserve">La maman exprime qu'elle ne se sent pas prête à accueillir son enfant. "ça va trop vite". Elle a peur d'accoucher avant le terme qui est prévu fin février. Elle ne se "sent pas concernée par l'accouchement'.
Elle intellectualise beaucoup et se projette dans le mode de garde ou le projet d'un second enfant, mais pas réellement dans l'avenir proche, la venue au monde de son bébé et son accueil.
</t>
  </si>
  <si>
    <t>Antécédent de dépression. Achats compulsifs. Vulnérabilité/hommes (harcèlement professionnel ; violences verbales, manipulée, abusée en couple). Importance de la prise en charge des professionnels du service de maternité et au retour à domicile. Sentiment de solitude, d'où le besoin de poursuivre sa relation avec le père du bébé.</t>
  </si>
  <si>
    <t>Prévention / chat (qui dort avec Madame) : Madame veut installer le bébé dans un co-dodo</t>
  </si>
  <si>
    <t>Education de l'enfant et transmission des valeurs et de la culture</t>
  </si>
  <si>
    <t xml:space="preserve">changement d'humeur
Différences entre culture d'origine et projet parental
Rencontrer d'autres parents
Gestion des rythmes
Découverte des signaux de l'enfant
Relation/enfant
Mode de garde
alimentation du bébé
étapes du développement
</t>
  </si>
  <si>
    <t>59 et 000</t>
  </si>
  <si>
    <t>Rencontre conjointe pour la présentation de la puéricultrice de PMI.</t>
  </si>
  <si>
    <t xml:space="preserve">Maman qui est dans des préoccupations maternelles primaires, relations d’attachement qui se met en place.
Bébé prénommé, perception positive des mouvements actifs, dit caresser son ventre et parler à son bébé.
 Attentive aux réactions de son bébé qui semble apprécier les contacts selon elle.
</t>
  </si>
  <si>
    <t xml:space="preserve">Sommeil,
 Ressenti de cette fin de grossesse,
 Signes fonctionnels d’HTA,
 Conseils prévention canicule,
 oedèmes MI.
Patiente orientée vers la maternité pour contrôle.
</t>
  </si>
  <si>
    <t xml:space="preserve">Alimentation
-soins d’hygiène
-macrosomie foetale
-confort sommeil du bébé
-besoins matériels du bébé
-massages
-prévention canicule (quand sortir avec le bébé)
-ressources fiancières (achat du lait après la naissance)
</t>
  </si>
  <si>
    <t xml:space="preserve">absence du père et non reconnaissance probable de celui-ci
-Mère n’a aucun soutien du père et Mme ne sait pas si elle le préviendra de la naissance.
-émotions (mère souhaite que son bébé lui ressemble)
-disponibilité des relais familiaux
-Maman très en attente de faire connaissance avec son bébé
-Maman se dit prête à l’accueil de son enfant
-se dit prête à l’accouchement
</t>
  </si>
  <si>
    <t xml:space="preserve">qualité, aménagement  du logement
-Alimentation du bébé
-projet de vie (reprise du travail ou pas)
-ressources financières (congés de maternités pas en place)
-les soins quotidiens du bébé (organisation du bain)
-capacité à demander de l’aide
</t>
  </si>
  <si>
    <t xml:space="preserve">Pour l’intervenant 059 : 9
Pour l’intervenante 000 : 8
</t>
  </si>
  <si>
    <t>Présentation de la puéricultrice de PMI et de ses missions. Expliquer le passage de relais</t>
  </si>
  <si>
    <t xml:space="preserve">Future mère qui parle peu de la relation avec le bébé.
Se dit inquiète car la naissance « arrive trop vite ». Dit manquer de confiance en elle.
Se pose beaucoup de questions / à l’organisation ce qui provoque des angoisses.
Madame dit qu’elle a pu penser pour la première fois « à nous 3 » (père mère bébé) lors d’une séance de sophrologie, et que cela lui a fait du bien...nous 3 c’est-à-dire « sans les chiens ».
Madame ne souhaite pas allaiter. Parlons du peau à peau proposé après la naissance mais maman a peur de l’odeur du bébé car a vu « baby boom » et parfois les bébés ont l’air sales selon elle.
Eventuellement pourrait accepter la tétée de bienvenue.
Monsieur souhaite couper le cordon.
Le couple a plaisir à montrer la chambre du bébé où tout est prêt et pensé. Dans la valise pour la maternité les vêtements préparés sont un peu trop grands (grands 3 mois), les futurs parents écoutent les conseils de la puéricultrice / à ce qui est à prévoir.
Les futurs parents attendaient notre validation concernant la valise afin que Mr puisse laver et suspendre les petites affaires de bébé, il dit se réjouir pour effectuer cette mission.
</t>
  </si>
  <si>
    <t xml:space="preserve">Naissance : Mme  « veut que cela se passe bien »
Souhaite que Mr soit présent à tous les moments de la naissance. Madame dit « il sera mon souffre douleur »
Couple a rencontré la cadre de maternité car souhaite la présence de Mr pendant la péridurale.
</t>
  </si>
  <si>
    <t xml:space="preserve">Rapidement car madame a plus parlé de ses douleurs lors de l’échographie « l’échographiste m’a fait mal !! » et de l’énervement suite au retard de celui-ci « il avait plus de 40 minutes de retard » ce qui a été insupportable pour Madame.
Finalement c’est la sage-femme qui a dû requestionner la future mère/ au développement du bébé et l’estimation du poids, la vitalité fœtale, elle n’en n’a pas parlé spontanément.
</t>
  </si>
  <si>
    <t>Nous avons évoqué le séjour en maternité, Madame a 2 chiens qui prennent une grande place dans sa vie, elle souhaite un séjour court en maternité pour retrouver ses chiens. Ne parle pas des besoins de son enfant.</t>
  </si>
  <si>
    <t>Les thématiques prioritaires vues en début de grossesse avec la sage-femme (tableau) remis lors de la visite à la puéricultrice.</t>
  </si>
  <si>
    <t>Couple souriant et début de bonne alliance avec la puéricultrice.</t>
  </si>
  <si>
    <t xml:space="preserve"> Deuxième visite PANJO à la demande de la future mère.</t>
  </si>
  <si>
    <t xml:space="preserve">Madame dit que quand sa fille bouge la nuit et l’empêche de dormir, elle réveille monsieur pour qu’il pose sa « main magique » sur le ventre. Dit que cela l’apaise et apaise le bébé, Mme dit au futur père « putain elle est chiante ta fille ».
Dit que sa fille aime la musique alsacienne, car bouge quand la maman met le téléphone sur son ventre.
Madame exige des professionnelles qu’elles prénomment son bébé mais dit qu’elle « n’imagine rien du tout », « qu’elle « ne ressent pas d’amour/ au bébé ».
Dit fermement que le bébé « ira dans sa chambre ».
Le futur papa était fier de faire la lessive pour les petits habits du bébé. 
</t>
  </si>
  <si>
    <t xml:space="preserve">Madame parle beaucoup de ses sensations corporelles, a eu 2 contractions pendant la nuit. Madame dit en avoir « marre », ne sait plus comment se positionner pour dormir.
Parlons du prochain RDV suivi de grossesse pour le 9ème mois prévu en septembre, Mme dit que c’est trop loin, souhaite accoucher avant. Mme a rdv dans quelques jours chez l’anesthésiste.
</t>
  </si>
  <si>
    <t>Bébé qui bouge bien, ce qui agace parfois la future mère.</t>
  </si>
  <si>
    <t xml:space="preserve">Parlons du rythme et de la fatigue après la naissance, comme Mme dit ne rien imaginer, il est difficile de l’aider à élaborer à ce sujet. Le couple imagine cependant faire tout ensemble (bain, changes, biberons…)
Madame souhaite que ses chiens participent à l’évolution de sa fille et qu’ils soient très présents.
Madame sollicite son propre père pour se rendre à tous les rendez-vous, c’est lui qu’elle appellera pour se rendre à la maternité « car c’est la seule personne qui peut la rassurer ».
La sœur de Madame sera présente au domicile du couple car en congés autour de la naissance. ( sœur qui n’a pas encore eu d’enfant).
</t>
  </si>
  <si>
    <t xml:space="preserve">Nous avons parlé du suivi psychologique voir pédopsychiatrique (demande de notre part de rencontrer la pédopsychiatre pendant le séjour en maternité), madame se braque et dit ne pas vouloir de visite de puer de pédopsy, elle dit qu’il y a trop de monde.
Refus également de la travailleuse familiale «  je ne confie pas mon enfant à un étranger »
</t>
  </si>
  <si>
    <t>53</t>
  </si>
  <si>
    <t>présentation de l'étude panjo , présentation sage femme , terme prévu le 4 mars</t>
  </si>
  <si>
    <t>bébé très attendu , maman a arrêté de travailler plus tôt dans un contexte de risque de naissance prématurée</t>
  </si>
  <si>
    <t>risque de naissance prématurée , accouchement , contractions _x000D_
madame a côtoyé une femme qui a accouché d'un enfant mort né ces dernières semaines , cela a généré des inquiétudes qui ont été discuté dans le couple _x000D_
madame a de ce fait le stress de ne plus entendre les bruits du cœur _x000D_
monsieur a beaucoup lu de livre sur la grossesse et l'accouchement _x000D_
madame a été hospitalisé avec de grosses inquiétudes sur une naissance prématurée</t>
  </si>
  <si>
    <t>madame est au repos depuis deux mois _x000D_
injection de corticoïdes à la maman pour accélérer la maturation pulmonaire du bébé</t>
  </si>
  <si>
    <t>madame souhaite ne pas trop solliciter sa propre mère atteinte d'un cancer , elle trouve plus de ressources auprès de sa sœur qui a déjà deux enfants _x000D_
beaucoup de questionnement sur le futur mode de garde</t>
  </si>
  <si>
    <t>le retour a domicile , renseignements administratifs en rapport à la naissance</t>
  </si>
  <si>
    <t>madame regrette d'avoir très peu d'information concernant sa grossesse durant son suivi gynécologique</t>
  </si>
  <si>
    <t>1ere prise de contact après la naissance , connaître les préoccupations par rapport à l'alimentation et aux soins à l'enfant</t>
  </si>
  <si>
    <t>les parents sont jeunes , la relation mère enfant est de bonne qualité , les soins sont adaptés , la maman parait assurée dans ses gestes toujours très soucieuse de bien faire _x000D_
_x000D_
madame exprime surtout son angoisse quand l'enfant dort</t>
  </si>
  <si>
    <t>suivi gynécologique et contraception</t>
  </si>
  <si>
    <t>observation d'une tétée , c'est un enfant très goulu et il s'endort très rapidement au sein  , cependant la courbe de poids est amorcée et l'allaitement est satisfaisant ._x000D_
Nous avons vu la conservation du lait maternel et dans quel delai commencer à tirer  , la maman souhaite qu'il s'habitue au biberon</t>
  </si>
  <si>
    <t>- la découverte des signaux de l'enfant _x000D_
- l'alimentation _x000D_
-les soins quotidiens du bébé _x000D_
- le suivi médical de l'enfant _x000D_
-la qualité du logement _x000D_
- la connaissance des étapes du devt de l'enfant</t>
  </si>
  <si>
    <t>rediscuter des soins et de l'allaitement, reprise du travail et sevrage</t>
  </si>
  <si>
    <t>très bonne accroche du regard et très bonne interaction , madame sait décrire les signaux d'appel de son bébé , a noter cependant un bébé difficile à contenir dans les bras avec un portage pas toujours adapté ( appuis sur les jambes quand le bébé est face à elle ) _x000D_
Madame décrit un enfant demandeur au niveau du portage et des bras , nous avons largement détaillé et réexpliqué la nécessité de la proximité et de la disponibilité , observation des gazouillis et réponses. _x000D_
Nous avons fait un temps de mise sur le tapis d'éveil et l'observation de son comportement ( jeu avec les mains , fixation de jouets au dessus de lui ) _x000D_
madame se décrit globalement anxieuse face à son bébé ( sur son développement et son sommeil)_x000D_
le petit dort en cododo homologué , le petit lit étant dans la chambre des parents mais non investi</t>
  </si>
  <si>
    <t>madame a fait un cours séjour à l'hôpital pour un sévère chute de tension , ce qui a généré un conflit dans le couple sur le partage des taches</t>
  </si>
  <si>
    <t>sommeil et besoins de l'enfant en fonction de son âge , l'allaitement et la reprise du travail ( quelle quantité prévoir ? et comment s'organiser )</t>
  </si>
  <si>
    <t>répartition des taches au sein du couple , comment monsieur peut s'investir davantage pour soulager madame , l'importance du soutien des grand parents mais garder son libre arbitre sue ce sui est bien pour son bébé</t>
  </si>
  <si>
    <t>parler de l'organisation de madame au domicile , la gestion des pleurs , la gestion de l'allaitement , à priori le petit est très demandeur et la maman répond beaucoup par la mise au sein</t>
  </si>
  <si>
    <t>bébé difficile à contenir et à bercer , bébé très tendu au portage  ceci a été observer avec la maman nous avions parler d'un ostéopathe , surtout que le petit fait des micro sieste et s'apaise difficilement en journée _x000D_
Madame a beaucoup d'inquiétudes sur le sevrage de l'allaitement , le petit refuse le biberon _x000D_
madame a du mal à ne pas répondre autrement que par la mise au sein , nous avons revu la nécessité  de s'accorder du temps pour soi et des loisirs en prenant du recul , madame se dit pas prête à laisser le papa s'en occuper</t>
  </si>
  <si>
    <t>petit reflux traité , hernie ombilicale assez importante , le petit rit aux éclats et babille , ii joue avec ses mains , il apprécie être sur le tapis d'éveil</t>
  </si>
  <si>
    <t>madame laisse peu de place au papa qu'elle ne sent pas prêt , de ce fait madame étant fatiguée les conflits parentaux commencent à apparaître et madame semble en souffrir</t>
  </si>
  <si>
    <t>relation couple et conflit , l'investissement de papa</t>
  </si>
  <si>
    <t>le prochaine rencontre est prévue avec monsieur</t>
  </si>
  <si>
    <t>Madame souhaitait me parler du sevrage de l'allaitement qui lui pose un gros problème , le petit ne voulant à priori que le sein , je lui avait conseille de prendre davantage de temps pour elle de sortir et de confier le bébé au papa et surtout de dédramatiser et de ne pas se presser la reprise du travail n'étant pas encore imminente._x000D_
De plus madame avait évoqué les difficultés en rapport à l'investissement du papa qu'elle trouvait peu important</t>
  </si>
  <si>
    <t>madame est adaptée et bienveillante , l'allaitement se passe toujours bien avec le début dans  la mise en place d'un rythme , les paroles à son égard sont très positives mais on sent madame très préoccupée dans ses problèmes de couple</t>
  </si>
  <si>
    <t>madame est très angoissée et inquiété elle évoque des conflits très importants avec le papa , évoquant son manque de confiance dans la prise en charge du petit , a priori les disputes sont fréquentes et violentes au point que madame a demandé à sa sœur de servir de médiateur, les reproches de madame envers monsieur sont de ne pas assez s'occuper de son fils de ne pas prendre d'initiatives à son sujet , madame dit " ne pas avoir confiance en lui " _x000D_
monsieur reproche à madame de ne plus être aussi présente à ses cotés depuis qu'elle est mère , c'était déjà la crainte de monsieur au moment de l'annonce de la grossesse _x000D_
madame affirme cependant que cet enfant était désiré par les deux , elle évoque également des problèmes dans l'intimité se demandant même si elle n'est pas devenue folle ._x000D_
j'ai insiste sur les faits que ces disputes doivent se faire à distance de l'enfant et toujours bien verbalisé et que le début de la naissance met toujours le couple à l'épreuve _x000D_
_x000D_
j'ai propose à madame une consultation pédopsychiatre afin de la rassurer , elle ne le souhaite pas pour l'instant</t>
  </si>
  <si>
    <t>madame sait décrire les progrès de son bébé et sait verbalisée ses angoisses quand aux conflits de couple qui pourrait engendrer des troubles chez son petit , elle se saisit des conseils de puériculture quand au devt psychomoteur qui était une de ses préoccupations .</t>
  </si>
  <si>
    <t>nous avons longuement évoqué la place du père et son rôle, elle affirme mettre beaucoup d'efforts à feliciter monsieur sur sa présence auprès de son petit  , cependant elle ne sent pas monsieur investit et semble fuir l'appartement et le quotidien avec cet enfant</t>
  </si>
  <si>
    <t>première prise de contact au domicile , établissement des objectifs de travail avec la famille</t>
  </si>
  <si>
    <t>madame a  déjà subi une interruption thérapeutique de grossesse il y a trois ans , elle approche de la date ou celle ci avait été faite , elle est également diabetique insulino dependante , il y a donc une surmédicalisation de cette grossesse qui rassure madame, elle parle cependant de tourbillon médical qui la plonge dans ce sentiment de solitude a chaque contrôle _x000D_
madame est angoissée et a souvent peur que cette grossesse ne s'arrête ,les nuits sont agitées les peurs sont réactivées _x000D_
l'enfant qu'elle attend n'est pas du même père ._x000D_
madame a donne un rein a une de ses sœurs ( a perdu un rein suite a une éclampsie )._x000D_
Elle présente également des douleurs du a un canal carpien présent depuis la grossesse .</t>
  </si>
  <si>
    <t>Madame ne souhaite pas savoir le sexe de l'enfant_x000D_
elle souhaite pratiquer l'haptonomie</t>
  </si>
  <si>
    <t>Monsieur est tres pris par son boulot , madame vit cela comme une frustration</t>
  </si>
  <si>
    <t>- la caf _x000D_
-suivi médical de l'enfant _x000D_
-gestion des démarches administratives _x000D_
- les ressources financières _x000D_
- les soins quotidiens du bébé _x000D_
- préparation à l'accouchement _x000D_
- la gestion des rythmes de l'enfant _x000D_
l'investissement du papa _x000D_
le stress de devenir parent _x000D_
le projet de vie , connaissances des etapes du devt de l'enfant , l'alimentation , le mode de garde</t>
  </si>
  <si>
    <t>les parents de madame ont vécu 7 ans en Afrique lorsque madame était petite , le père est médecin_x000D_
Dans la pièce principale , madame a fait un petit autel avec une broderie portant le prénom de l'enfant qu'elle a du inhumer , elle a conservé des relations avec le père de ce premier enfant , le décès de l'enfant a entrainé la perte du couple;</t>
  </si>
  <si>
    <t>poursuivre l'accompagnement en rapport aux angoisses de la maman concernant sa précédente expérience _x000D_
voir l'évolution de ses problèmes de santé</t>
  </si>
  <si>
    <t>la maman arrive à se projeter davantage , elle est satisfaite car l'allaitement va être possible , elle souhaite prendre un congé parental de 6 mois</t>
  </si>
  <si>
    <t>diabète _x000D_
surveillance échographique_x000D_
madame a consulté aux urgences pour des douleurs ligamentaires qui étaient difficiles à supporter _x000D_
on lui a parlé de déclenchement du fait de son diabète</t>
  </si>
  <si>
    <t>la maman appréhende toujours les différentes visites gynécologiques et les contrôles échographiques  et elle est alarmée par ce que raconte les gens sur les accouchements</t>
  </si>
  <si>
    <t>faire connaissance avec ce bébé et parler de la naissance et du retour à domicile _x000D_
_x000D_
madame a bénéficié d'un accompagnement PRADO à la sortie</t>
  </si>
  <si>
    <t>les soins sont adaptés et bienveillants , madame sait très bien décrire les signaux envoyés par son bébé lorsque celui ci pleure , les interactions sont bonnes , le portage est enveloppant , l'allaitement est en place</t>
  </si>
  <si>
    <t>Madame a reparlé de sa maladie chronique qu'elle commence un peu mieux à stabiliser depuis la naissance , elle a également des problèmes de cicatrisation au niveau de sa césarienne_x000D_
la césarienne a été effectué en urgences sur de grosses inquiétudes , au vue du passif de cette maman sur une précédente grossesse , madame s'est retrouvée paniquée et angoissée au moment de la naissance  , elle est fatiguée mais sereine face aux événements angoissants qu'elle a traversé_x000D_
Elle arrive a parler calmement du jour de la naissance qui a été chaotique ( venue le matin pour monitoring avec un tracé qui semblait pathologique , le médecin lui a permis de rentrer au domicile , madame est revenue le soir inquiété pour que finalement la césarienne soit faite en urgence ) .</t>
  </si>
  <si>
    <t>le bébé présente un acné du nourrisson qui le dévisage un peu aux dires de madame, l'allaitement se passe maintenant beaucoup mieux , la croissance pondérale est harmonieuse</t>
  </si>
  <si>
    <t>visite à plus d'un mois de vie , évaluer la mise en place de l'allaitement , la santé de la maman et l'organisation au domicile , le vécu de l'accouchement</t>
  </si>
  <si>
    <t>lucien dormait , mais les paroles de la maman sont bienveillantes et le cadre est secure , l'allaitement est maintenant bien en place</t>
  </si>
  <si>
    <t>diabète et fatigue du à un abcès de paroi récidivant_x000D_
_x000D_
nous avons aussi reparler de l'accouchement vécu dans le stress et dans ce questionnement de ce qui se serait passé si madame n'était pas revenue d'elle même , la douleur est encore vive du fait que madame raconte son histoire à chaque visite qui passe _x000D_
madame dit s'être apaisée ( en rapport à son précédent vécu ) à la naissance de son fils et pense déjà beaucoup à ce qu'elle va pouvoir lui dire et comment elle va lui raconter l'histoire de sa petite fille qu'elle a perdu en ante natale .</t>
  </si>
  <si>
    <t>les pleurs et le portage , madame a choisi de le porter en écharpe et Lucien à l'air d'apprécier</t>
  </si>
  <si>
    <t>madame va prendre 6 mois de conge parental</t>
  </si>
  <si>
    <t>Refaire un point depuis l’entrée d’andri en structure d’accueil et voir l’organisation familiale. la reprise du travail</t>
  </si>
  <si>
    <t>Andri rentre en interaction facilement avec ses parents il est souriant il babille , il est très réceptif aux regards, aux sons , il est calme et reste volontiers dans son lit à son réveil sans se manifester , c’est un enfant rassuré dans les bras de ses parents , les parents savent me décrire les progrès d’andri , il cherche à se mettre assis et débute le quatre patte il a maintenant 6 mois   et présente une courbe staturo ponderale harmonieuse .  l'attachement est en place , les interactions sont en place , les soins sont assurés par les deux parents avec bienveillance , la famille est maintenant bien organisée et sécure. 
andri est très bien intégré en structure d'accueil</t>
  </si>
  <si>
    <t xml:space="preserve">Madame poursuit la prise en charge en pédopsychiatrie , elle y trouve un réel bénéfice </t>
  </si>
  <si>
    <t>Le devt psychomoteur et l’adaptation en structure d’accueil ( madame m’avait demandé par mail des conseils sur le temps d’accueil ), l’équilibre alimentaire.</t>
  </si>
  <si>
    <t>Les parents se servent des conseils des professionnels de la structure d'accueil de ce fait ils ne souhaitent plus de visites , je me suis mise à disposition andri a maintenant 6 mois , les parents sont très satisfaits de l'accompagnement panjo.  elle se sent autonome et maintenant très à l’aise dans son rôle de parent.</t>
  </si>
  <si>
    <t xml:space="preserve">Poursuivre l’accompagnement dans le cadre de l’alimentation </t>
  </si>
  <si>
    <t xml:space="preserve">La maman communique très bien avec son enfant, l’interaction est visible, andri rit aux éclats, madame a appris à gérer les pleurs de son fil aidée par la consultation dr schertz 
Elle sait me décrire le développement psychomoteur de son fils, andri est accueilli en crèche deux jours par semaine 
Andri a maintenant 4 mois il attrape les jouets , poids 7250, très bonne croissance pondérale, il babille rit aux éclats , il commence à jouer avec ses pieds , met sa tétine en bouche , papa joue beaucoup avec lui , accroche le regard et suit très bien , joue sur tapis d’eveil 
</t>
  </si>
  <si>
    <t>Le développement psychomoteur et l’adaptation en crèche , conseils donnés en cas d’encombrement important</t>
  </si>
  <si>
    <t xml:space="preserve">Deuxième prise de contact après l’accouchement , contrôle poids du bébé sur un allaitement exclusif , poids 3350 g à j11 et  3550 à j21  , bonne croissance ponderale </t>
  </si>
  <si>
    <t xml:space="preserve">Les deux parents ont une formidable interaction avec le bébé , monsieur a déjà bien observé et mis en evidence les progrés de son enfant , il pratique le peau à peau et lui seul depuis la naissance d’andri : il pleure beaucoup moins , les reflexes archaiques ont tendance à disparaitre notamment le reflexe de moro , il accroche plus le regard 
Madame lui lit des histoires en anglais et en allemand ce qui semble bien le calmer 
</t>
  </si>
  <si>
    <t xml:space="preserve">L’accouchement a été douloureux et loin de ressembler à ce que madame avait imaginé (sensation qu’on lui a arraché son enfant (accouchement déclenché cordon autour du cou ) le début de l’allaitement a été difficile avec une mauvaise prise en bouche de l’aréole .
Madame se pose beaucoup de questions sur le fait d’être ou non une bonne mère, ( ce qui la renvoie à la relation à sa propre mère ) , madame a exprimé avoir un peu d’angoisse en rapport à la prise pondérale du bébé , mais est rassurée après mon passage ( a réussi a ne pas louer de balance) 
</t>
  </si>
  <si>
    <t xml:space="preserve">Beaucoup de questions de madame sur le portage , besoin de réassurance sur la qualité du portage et sur les soins à donner à bébé 
Les parents commencent à décoder progressivement les pleurs , bébé n’apprécie pas habillage et déshabillage  , maman reconnait les signaux de faim 
</t>
  </si>
  <si>
    <t xml:space="preserve">Les relations de madame avec sa mére se sont encore dégradées par contre tres bonne entente du coté de monsieur </t>
  </si>
  <si>
    <t xml:space="preserve">L’alimentation du bébé , l’aménagement du territoire ,le stress du devenir parent, la relation avec l’enfant , la connaissance du devt de l’enfant , l’investissement du papa,la decouverte des signaux de l’enfant , la relation avec la famille et la belle famille , la gestion des rythmes de l’enfant , les soins quotidiens au bébé </t>
  </si>
  <si>
    <t xml:space="preserve">Poursuivre l’accompagnement </t>
  </si>
  <si>
    <t xml:space="preserve">Madame sait très bien exprimée la difficulté relationnelle qu’elle entretient avec sa mère, elle souhaite d’ailleurs aller voir un psychologue, elle se rend compte qu’elle a souhaité allaiter pour faire » comme ma mère », les pleurs de son fils lui sont insupportables et cherche à les calmer à tous prix, ( elle m’explique poser son fils et s’éloigner dans l’autre pièce ) .Elle ne veut pas lui transmettre d’émotions négatives , elle arrive à verbaliser tout cela auprès de son fils . Elle va cependant voir sa maman sur demande de monsieur qui va servir de médiateur 
Début des sourires réponses du babillage, « je l’aime mon fils »  .Madame arrive à le calmer avec des clochettes et de la musique , les pleurs dus aux coliques ( sevrage lait maternel) sont aigus et fréquents , madame sait maintenant les reconnaitre .
</t>
  </si>
  <si>
    <t>Pleurs</t>
  </si>
  <si>
    <t xml:space="preserve">Madame reconnait l’importance que son fils connaisse sa grand mère </t>
  </si>
  <si>
    <t>Cette fiche a été établie depuis le départ avec la maman ( ce jour relation avec la famille et la belle famille , la gestion des rythmes de l’enfant )</t>
  </si>
  <si>
    <t>Refaire un point sur les émotions traversées pendant les pleurs de son enfant</t>
  </si>
  <si>
    <t xml:space="preserve">La relation est de très bonne qualité autant au niveau de la mère que du père, chacun arrive à bercer et à calmer de manières différentes mais efficaces, andri accroche le regard de ses deux parents 
Andri a maintenant 3 mois 
</t>
  </si>
  <si>
    <t xml:space="preserve">Madame a du arrêter l’allaitement , très fatiguée , elle a eu les rapproches de sa tante et culpabilise beaucoup </t>
  </si>
  <si>
    <t xml:space="preserve">Développement psychomoteur </t>
  </si>
  <si>
    <t xml:space="preserve">Madame a présenté Andri à sa grand-mère, elle l’a laissé faire des soins , elle a pu réglé l’histoire des mensonges et exagérations , madame envoie des photos d’andri régulièrement à sa mère , les relations se sont apaisées 
Madame dit avoir besoin de régler des choses de son enfance, nous avons pris rdv à l’ume pour le mois de septembre
</t>
  </si>
  <si>
    <t xml:space="preserve">Bonne croissance staturo pondérale d’andri , monsieur a choisi de travailler à temps partiel pour profiter un maximum de son fils </t>
  </si>
  <si>
    <t>poursuivre  l'accompagnement autour du développement psychomoteur  et de l'alimentation</t>
  </si>
  <si>
    <t>le lien d'attachement est en place , bonne interaction le regard est accrocheur luis est souriant aimable , la maman sait décrire les progrès de son fils , madame est rassurante et bienveillante , par contre luis est tres demandeur de la présence de sa maman et pleure quand celle ci s'eloigne , nous avons reparle de la structure d'accueil qu'elle envisage à partir de janvier</t>
  </si>
  <si>
    <t>madame a retrouve son poids d'avant la naissance elle est satisfaite</t>
  </si>
  <si>
    <t>Madame est toujours très inquiète concernant l'état de santé de son fils , elle pose toujours beaucoup de questions sur des pathologies infantiles éventuelles , luis a 7 mois 1/2 et se déplace à 4 pattes il est très en face d'un point de vue psychomoteur _x000D_
Nous avons reparlé de l'alimentation qui me parait pas adaptées pour son âge avec des rythmes et des quantités par toujours respectée , madame n'est cependant pas prête à tout entendre pour l'instant , la remise en question reste difficile .</t>
  </si>
  <si>
    <t>Madame souhaite poursuivre mon accompagnement</t>
  </si>
  <si>
    <t xml:space="preserve">LUIS a maintenant 11 semaines , quels sont les nouvelles préoccupations des parents </t>
  </si>
  <si>
    <t xml:space="preserve">Luis est un enfant très demandeur de bercage et de bras, les phases de sommeil sont très courtes, les pleurs sont parfois impossibles à supporter, la maman est très fatiguée et exprime son désarroi. 
Luis est un enfant difficile a calmer et à tenir, c’est un bébé stressé , il présente des coliques et un reflux quasiment depuis la naissance ( médicaments et lait antireflux ), madame a essayé différent lait épaissi qui constipe Luis de ce fait elle mélange maintenant deux laits épaissis différemment . madame s’est autorisée à dire « qu’il était parfois très chiant » 
Madame va arriver cependant à le calmer contre elle et Luis s’endormira 
On sent une tension palpable chez madame et dans le couple ( jamais de disputes auparavant ). Madame explique les moments positifs d’interaction avec son fils : sourires et babillages . 
</t>
  </si>
  <si>
    <t xml:space="preserve">Nous avons parlé de sa sensation d’être une maman pas à la hauteur , son désarroi face aux pleurs de Luis et son impuissance à le calmer , madame s’effondre en larmes .Madame n’arrive pas à décoder et exprime sa crainte que Luis ait mal quelque part … 
Madame exprime aussi les disparités de discours au sein des professionnels et le peu de soutien qu’elle trouve face à ces difficultés. Nous discutons ensemble d’une consultation auprès d’un pédopsychiatre pour aider à trouver une relation plus sereine avec son fils : madame accepte rdv est pris pour semaine prochaine 
Madame a eu son retour de couches qui l’a beaucoup affaibli 
</t>
  </si>
  <si>
    <t xml:space="preserve">Nous avons évoqué la possibilité que luis est un reflux , j’ai conseillé de demander un traitement au médecin </t>
  </si>
  <si>
    <t xml:space="preserve">Monsieur apparait très moralisateur face à madame, ils ont pu en échanger, monsieur a reconnu que Luis pouvait être très pénible </t>
  </si>
  <si>
    <t xml:space="preserve">J’ai proposé à madame de l’accompagner chez le pedopsychiatre 
Madame avoue être déstabilisé dans son quotidien , elle avait l’habitude d’un planning tres organisé dans sa vie professionnelle , et avoue être très égoïste 
</t>
  </si>
  <si>
    <t xml:space="preserve">Accompagnement dans l’allaitement et dans les soins </t>
  </si>
  <si>
    <t xml:space="preserve">D’emblée la maman fond en larmes , elle m’explique l’hospitalisation de LUIS pour difficultés respiratoires par dr vodoff , elle culpabilise de ne rien avoir observé chez son enfant , elle souhaite que j’observe avec elle la respiration de LUIS parce qu’elle est maintenant obnubilée par une respiration abdominale trop présente ( signes d’observation décrits par la pédiatrie) .
LUIS était dans son lit mais réveillé, nous avons fait de l’observation conjointe sur les éventuels signes à observer (battements des ailes du nez , coloration de la peau ) , LUIS se réveillait de la sieste ,regard accrocheur et sourire , paroles bienveillantes de la maman 
LUIS est tonique et dans l’interaction, madame sait me décrire les progrès de son fils 
Monsieur est présent mais ne participe pas à l’entretien 
Madame a stoppé l’allaitement avec la sensation de ne pas avoir assez de lait et des engorgements répétitifs avec LUIS qui présentait des régurgitations et des coliques, un relai est pris par du gallia gest premium AR qui semblerait mal supporté par LUIS .
</t>
  </si>
  <si>
    <t xml:space="preserve">Madame est inquiète , elle présente a nouveau des douleurs au niveau abdominale , elle va consulter dans la journée </t>
  </si>
  <si>
    <t xml:space="preserve">L’entretien était centré sur l’accumulation de fatigue des deux parents et sur la réflexion de madame sur le fait que le post partum n’est pas une période facile pour le couple 
Madame a très mal vécu l’hospitalisation de LUIS ou les professionnels lui ont tenu un discours 
Très moralisateur sur son rôle de maman ( pas de rythmes de repas LUIS a sept semaines ) 
De plus les soignants ont tenu des discours très divergents.
J’exprime a madame mon souhait qu’elle me fasse davantage confiance lorsqu’elle se pose des questions. c’est une maman très indépendante qui a du mal a venir vers moi .
Nous prévoyons  de nous revoir dans 15 jours .
</t>
  </si>
  <si>
    <t xml:space="preserve">Poursuivre l’accompagnement mis en place </t>
  </si>
  <si>
    <t xml:space="preserve">Luis venait de se réveiller , maman l’a gardé dans ses bras , les gestes sont bienveillants et maman sait calmer les pleurs , il a été cependant impressionné en me voyant et madame a dû le poser sur son tapis d’éveil    </t>
  </si>
  <si>
    <t xml:space="preserve">Le développement psychomoteur, luis joue avec ses pieds et ses mains ; debut de retournement </t>
  </si>
  <si>
    <t>Aux dires de madame monsieur aurait du mal à prendre seul luis , il ne sait pas quoi faire avec lui comment jouer etc; madame avait pris un abonnement dans une salle de sport qu’elle n’arrive pas à honorer de ce fait quelques tensions apparaissent dans le couple .</t>
  </si>
  <si>
    <t xml:space="preserve">Première visite après la naissance , pesée et prise de contact </t>
  </si>
  <si>
    <t xml:space="preserve">Maman très disponible , les gestes sont enveloppés et sécurisants, l’allaitement a démarré difficilement , elle regarde son enfant lui parle , madame a pu observer les sourires aux anges  , elle commence à décoder les pleurs </t>
  </si>
  <si>
    <t xml:space="preserve">Madame a débuté son allaitement avec un engorgement , elle m’avait alors appelé pour savoir ce qu’elle pouvait faire , rassurée elle a su très bien gérer avec mes conseils et les conseils de son médecin .Sinon elle se dit très fatiguée par des saignements abondants  qui persistent
Madame avait des questions concernant les aliments à éviter pendant l’allaitement   
</t>
  </si>
  <si>
    <t xml:space="preserve">Luis présente un érythème fessier important qui inquiète madame et qui n’est pas en régression pour l’instant , nous avons revu les soins du siege </t>
  </si>
  <si>
    <t xml:space="preserve">La famille de madame est présente, ses parents et frère , beaucoup de conseils et de réflexion que madame commence à avoir du mal à gérer , tous les thèmes sont prétextes à discussion 
Madame a hâte de se retrouver seule avec son enfant. Elle va pouvoir se consacrer uniquement à LUIS  le papa va s’occuper du reste de la maison 
</t>
  </si>
  <si>
    <t xml:space="preserve">Investissement papa , alimentation du bébé et de la maman , les changements d’humeur après accouchement , le stress de devenir parent, la relation avec l’enfant , la découverte des signaux de l’enfant , la capacite de l’enfant à demander de l’aide , le suivi medical de l’enfant , la connaissance des étapes de devt , les soins quotidiens à l’enfant 
Les thématiques du jour était l’alimentation et les soins 
</t>
  </si>
  <si>
    <t xml:space="preserve">Prochain rdv dans un mois </t>
  </si>
  <si>
    <t>données manquantes 1</t>
  </si>
  <si>
    <t xml:space="preserve">Partir des préoccupations de la maman en fin de grossesse et aborder les craintes exprimées à la premiére visite </t>
  </si>
  <si>
    <t>La maman parle à l’enfant , elle caresse souvent son ventre , elle lui fait écouter de la musique , le prénom de l’enfant est déjà choisi</t>
  </si>
  <si>
    <t>Madame se sent fatiguée , elle exprime surtout le ras le bol d’être dépendante en fin de grossesse du fait de sa mobilité réduite et du fait que madame ne prenne plus la voiture depuis un moment .</t>
  </si>
  <si>
    <t xml:space="preserve">La croissance est harmonieuse, madame se dit rassurée exprime juste la crainte de ne pas savoir quand le travail va débuter et de savoir qui il faut appeler en cas d’urgence </t>
  </si>
  <si>
    <t xml:space="preserve">Maman réaffirme son souhait de rester en famille réduite dans les premiers temps et de faire ensuite venir sa mère , elle ne souhaite pas que sa belle-mére s’occupe de son enfant du fait d’une discordance d’opinion et de mode de vie , de plus elle habite en Allemagne , elle ne la trouve pas du tout maternante et maternelle . La belle famille est trop présente dans le choix du matériel et du prénom
Sa maman semble elle trop stressée par rapport aux animaux ( chat et chien, de madame ) 
</t>
  </si>
  <si>
    <t>Retour de ce que la consultation avec psychiatre lui avait apporté</t>
  </si>
  <si>
    <t xml:space="preserve">Nous avons observé les fous rires de luis et le babillage, maman a parlé très positivement de son enfant, les reflux et les coliques ont cessé, maman est beaucoup plus détendue, maman le porte encore beaucoup sinon lui propose tapis d’éveil , elle le dit plus avancé que son âge en dévt psychomot ( joue avec ses mains et ses pieds , très tonique </t>
  </si>
  <si>
    <t xml:space="preserve">Madame a encore très mal au dos et se plaint de rétention d’eau , elle a repris une activité sportive et prends soin d’elle , elle va certainement demandé des séances de kiné 
La consultation psy ne lui a à priori rien apporté ;;; ne souhaite pas poursuivre avec les massages bébé 
</t>
  </si>
  <si>
    <t xml:space="preserve">Madame fait de l’automédication avec luis , lui a proposé du gel de polysylane pour ses reflux et depuis cela se passe beaucoup mieux luis n’a plus de séquence de pleurs incessants </t>
  </si>
  <si>
    <t xml:space="preserve">Les relations mère enfant se sont apaisées, la relation de couple est plus fluide 
J’ai trouvé une maman confiante en ses capacités de mère , un couple beaucoup plus serein et un bébé souriant et tonique 
</t>
  </si>
  <si>
    <t>70 et 53</t>
  </si>
  <si>
    <t>Aborder les préoccupations des futurs parents, le sentiment d’isolement notamment de la mère</t>
  </si>
  <si>
    <t xml:space="preserve">Les maux de la grossesse qui sont présents mais la future mère dit qu’elle est moins déçue de la grossesse que ce qu’elle s’était imaginé : elle verbalise quand même le fait que les magazines enjolivent la grossesse qui n’est pas qu’une partie de plaisir, et qu’il vaudrait mieux dire la vérité sur l’accouchement. Elle a une image très positive des grossesses relatées par sa mére . elle note une hypersensibilité du fait de la grossesse ( pleurs incontrôlés devant des émissions )
Madame se trouve globalement très en forme 
</t>
  </si>
  <si>
    <t xml:space="preserve">Grossesse ICSI après 8 années de stérilité
De par son évolution et sa croissance intra-utérine, le fœtus prend de la place et génère certaines plaintes de la mère (douleurs diverses, fuites urinaires..), une petite alerte avec saignements l’a un peu inquiétée au final repos nécessaire 
</t>
  </si>
  <si>
    <t>La mère souhaite rester au foyer jusqu’à l’âge des 4 ans du futur enfant afin de pouvoir l’élever. Elle souhaite d’ailleurs accueillir l’enfant seule avec son conjoint dans un premier temps avant d’accueillir la famille élargie qui habite loin et qui pourrait avoir un discours moralisateur et pas adapté.</t>
  </si>
  <si>
    <t xml:space="preserve">Craintes et peurs autour de l’accouchement (quand allez à la maternité, risque de césarienne, peur de l’épisiotomie, peur de la montée laiteuse)
Accueil du futur bébé auprès des animaux déjà présents à domicile
Préparation à l’accouchement ( sage-femme privée madame n’a pas encore fait le choix réflexion faite par la sage femme sur la disponibilité du papa )
</t>
  </si>
  <si>
    <t>poursuivre l'accompagnement quand au développement psychomoteur et aux rythmes de luis</t>
  </si>
  <si>
    <t>madame est seule en journée avec luis sans étayage familial , elle dit avoir trouvé une organisation et un équilibre avec luis cependant madame a tres peu de repéres familiaux ,  _x000D_
luis est en lien fusionnel avec sa mére , il accepte cependant de venir vers moi madame sort tous les jours , elle est tres attentive aux besoins de luis , madame sait me decrire les progrès de son fils</t>
  </si>
  <si>
    <t>les rythmes alimentaires et de sommeil , les différentes acquisitions de l'enfant</t>
  </si>
  <si>
    <t>madame est en conflit avec son père et sa mère , ils sont très peu aimants et soutenants surtout pour LUIS à ses dires , ils ont écourte leur séjour chez eux pour des questions d'ordre éducatives _x000D_
Elle est également en conflit avec sa soeur</t>
  </si>
  <si>
    <t>la famille cherche un autre logement</t>
  </si>
  <si>
    <t>Rencontre conjointe prénatale, présentation SF de PMI.</t>
  </si>
  <si>
    <t xml:space="preserve">Mère qui dit avoir du mal à imaginer son bébé, à se projeter dans le temps immédiat après la naissance. Se questionne beaucoup /  à l’évolution générale de l’enfant (études, risques d’obésité, cadre éducatif…)
La grossesse était désirée mais cependant arrivée trop rapidement selon les futurs parents.
Angoisses du couple concernant les changements que l’arrivée d’un enfant va occasionner.
Ne parle pas à son bébé, dit parfois caresser le ventre.Le père n’a ressenti les mouvements de son enfant qu’à une seule occasion : bébé ne bouge plus quand le père touche le ventre de sa compagne et Monsieur aurait dit« il ne m ’aime pas ».
Mme a peur du handicap car travaille avec des enfants handicapés.
Ne se sent pas entourée et soutenue voir entendue par sa gynécologue, qui selon elle ne la comprend pas. ( se sent culpabilisée au sujet de la prise de poids)
Troubles du comportement alimentaire ?
Pense que son enfant va être angoissé comme elle et sa mère.
Imagine le bébé comme un prolongement d’elle-même notamment à travers les émotions ressenties (« je me suis énervée, est-ce que mon bébé s’énerve).
</t>
  </si>
  <si>
    <t xml:space="preserve">Poids, alimentation
Suivi de grossesse
Repos
Projet d’allaitement ou biberon ?
</t>
  </si>
  <si>
    <t xml:space="preserve">Mouvements du bébé, sexe.
Future alimentation, prise de poids (a peur qu’il soit obèse)
</t>
  </si>
  <si>
    <t xml:space="preserve">Discussion / modes de garde .(mamies qui garderont l’enfant)
Alimentation.
</t>
  </si>
  <si>
    <t xml:space="preserve">Patiente très angoissée, se questionne sur tous les sujets l’entretien est très long. 
Ce sont les professionnelles qui ont mis fin à l’entretien au bout d’une heure trente.
</t>
  </si>
  <si>
    <t>59 et 41</t>
  </si>
  <si>
    <t xml:space="preserve">Rencontre conjointe Inf PMI et sage-femme de PMI.
1ère rencontre sage-femme de PMI, faire connaissance.
</t>
  </si>
  <si>
    <t xml:space="preserve">Discours de la future mère pas toujours positif / à son bébé.
Bébé qui semble parfois « gêner » physiquement.
Père aurait du mal à toucher le ventre, Mme relie cela au début de la grossesse et notamment suspicion de pathologie liée à l’épaisseur de la clarté nucale. Mme dit avoir été soulagée lors des résultats biopsie trophoblaste mais Monsieur pas complètement.
Bébé prénommé entre les parents mais prénom gardé encore secret.
Père a du mal à toucher le ventre de sa femme.
Bébé réagit à son prénom (bouge)
Mme est impatiente que la grossesse se termine, dit être fatiguée par les douleurs et du manque de sommeil. A l’impression que le bébé bouge quand elle se repose, ce qui l’empêcherait de dormir.
Evocation du baby blues (prévention)
Affaires prêtes et maison accueillante pour l’arrivée de l’enfant.
</t>
  </si>
  <si>
    <t xml:space="preserve">Diabète gestationnel, 
Anesthésiste, souhaite péridurale.
Suivi médical de grossesse (prochain rdv prévu)
</t>
  </si>
  <si>
    <t xml:space="preserve">croissance fœtale
sexe du bébé.
Mère pas encore décidée au sujet du mode d’alimentation (sein ou bib)
Hésite entre 2 médecins pour le suivi de l’enfant
Ne s’est pas occupée des modes de garde pour la reprise du travail.
</t>
  </si>
  <si>
    <t xml:space="preserve">Projet du futur père : prendre tous ses congés à la naissance du bébé.
Belle-mère souhaite garder le bébé mais Mme ne souhaite pas ce mode de garde exclusivement.
Père a fait la reconnaissance anticipée.
</t>
  </si>
  <si>
    <t xml:space="preserve">Ressenti des 2 professionnels :
Future maman très ambivalente :tente de nous rassurer ou de se rassurer :dit plusieurs fois après des énoncés négatifs : « mais je sais que tout ira bien »
Nous avons « l’impression » que cette mère a du mal à se projeter avec son enfant, qu’elle vit des angoisses non exprimées.
Peu de sentiments positifs exprimés.
</t>
  </si>
  <si>
    <t>93</t>
  </si>
  <si>
    <t>Evaluation de la prise en charge du bébé, _x000D_
vécu de l'accouchement,_x000D_
place du père,_x000D_
évaluation du lien mère enfant,_x000D_
répondre aux demandes et au questionnement maternel,_x000D_
suivi du poids du bébé,_x000D_
évaluer l'état psychologique de la mère.</t>
  </si>
  <si>
    <t>Difficultés pour la mère de se recentrer sur son bébé. Madame parle beaucoup de son accouchement rapide et douloureux et du père qui est venu à l'hôpital pour voir son fils. Elle était psychiquement peu disponible à parler de son bébé même en lui montrant les compétences de Nolan.</t>
  </si>
  <si>
    <t>Alimentation _x000D_
sommeil_x000D_
état psychologique</t>
  </si>
  <si>
    <t>allaitement,_x000D_
éveil,_x000D_
sommeil et couchage,_x000D_
suivi médical,_x000D_
examen complémentaire,_x000D_
peau à peau</t>
  </si>
  <si>
    <t>La place du père auprès de Nolan. Couple séparé. Relations parfois tendues entre les parents.</t>
  </si>
  <si>
    <t>Mère préoccupée par sa relation avec le père. Peu disponible psychiquement pour son bébé.</t>
  </si>
  <si>
    <t>59 et 93</t>
  </si>
  <si>
    <t>Présentation de la puéricultrice de PMI. Evaluation de l’état psychologique de la patiente. Soutien.</t>
  </si>
  <si>
    <t xml:space="preserve">Future mère semble peu disponible psychiquement, en rupture avec le père de son enfant. Rupture mal vécue par Madame. Sa situation personnelle la fragilise et a nécessité le soutien d’amis la veille au soir. Madame ne pouvant rester seule.
Difficulté à se recentrer sur son bébé durant l’entretien, Madame dit ne pas arriver à se projeter.
A la question : « comment investissez-vous votre bébé ? », Madame répond : « pas bien »,il a été plus facile pour elle de parler des besoins matériels du bébé (chambre, habits…)
Parle beaucoup du père de son enfant, dans l’ambivalence, voudrait qu’il soit plus présent mais lui refuse une place après la naissance.
</t>
  </si>
  <si>
    <t>Repos, menace d’accouchement prématurité, alimentation, soins psychiques à prévoir, surveillance intensive de grossesse à domicile. (à cette occasion : préparation à la naissance et sophro au domicile)</t>
  </si>
  <si>
    <t>Echographie à venir, Mouvements actifs du bébé. Madame n’a pas souhaité particulièrement écouter les BDC car monitoring prévu dans l’après-midi.</t>
  </si>
  <si>
    <t xml:space="preserve">Oui surtout concernant le père (Mme ne souhaite pas le prévenir pour l’accouchement),pourtant dit avec regret « avant il mettait sa main sur mon ventre », il n’aurait senti bouger son enfant que 2 fois.
Sa maman va emménager à proximité de chez elle pour la soutenir, elle envisage même d’y être hébergée pendant la grossesse. 
A parlé de son père décédé il y a 2 ans, difficulté pour Mme de ne pas pouvoir présenter son futur bébé à son père.
Orientation CIDFF pour les question de droits parentaux.
</t>
  </si>
  <si>
    <t xml:space="preserve">Préparation à la naissance.
Alimentation du bébé
Stress de devenir parent
Ressources financières (orientation CAF)
Mode de garde de l’enfant la 1ère année
La relation avec l’enfant
L’investissement du papa
La découverte des signaux de l’enfant
Le suivi médical de l’enfant
Les soins quotidiens du bébé
</t>
  </si>
  <si>
    <t>L’entretien était difficile car centré sur les relations de Mme avec le futur père.</t>
  </si>
  <si>
    <t>Evaluer le lien mère enfant et le développement du bébé.</t>
  </si>
  <si>
    <t>Madame était peu disponible. Conflit avec le père. Proposition de mettre Nolan au sol et de partager un moment de jeu avec lui.</t>
  </si>
  <si>
    <t>Les disponibilités psychiques de Madame et sa relation à son fils.</t>
  </si>
  <si>
    <t>Alimentation et suivi médical.</t>
  </si>
  <si>
    <t>Orientation JAF pour les droits de garde et d’hébergement de son enfant.</t>
  </si>
  <si>
    <t>Proposition intervention EJE pour recentrer la mère sur son bébé.</t>
  </si>
  <si>
    <t>Faire le point sur l'alimentation du bébé suite aux recommandations du pédiatre.</t>
  </si>
  <si>
    <t>Beaucoup d'échanges par le regard, la parole, interactions mère-enfant riches. Maman qui décode de mieux en mieux les signaux envoyés par sa fille._x000D_
Activité attachement n°7 "Une caresse s'il te plait" réalisée durant la VAD.</t>
  </si>
  <si>
    <t>La diversification alimentaire (bébé diversifié à l'âge de 3 mois suite aux conseils du pédiatre), la motricité, les temps d'éveil.</t>
  </si>
  <si>
    <t>L'alimentation du bébé et la connaissance des étapes du développement de l'enfant.</t>
  </si>
  <si>
    <t>Faire connaissance avec le bébé, observer le temps du bain et réajuster si besoin, faire le point sur les besoins du couple et l'état de santé de l'enfant</t>
  </si>
  <si>
    <t>Bain fait par le père -&gt; très bonne qualité de la relation. Mère qui s'est positionné en observatoire et n'a jamais pris son bébé dans les bras de toute la visite</t>
  </si>
  <si>
    <t>Sommeil de la mère en lien avec le rythme de vie du bébé. Suivi de santé (surveillance de la tension artérielle)</t>
  </si>
  <si>
    <t>Le développement de l'enfant de la naissance à 3 mois (repérage des signaux) // L'alimentation au biberon</t>
  </si>
  <si>
    <t>Sortie avec bébé // les pleurs de bébé // organisation familiale depuis l'arrivée du bébé</t>
  </si>
  <si>
    <t>Parents qui apportent des réponses adaptées aux différents besoins du bébé lors de cette visite, bébé essentiellement pris en charge par son père.  Questionnement autour de la place maternelle: à observer lors de la prochaine VAD puisque le père aura repris le travail.</t>
  </si>
  <si>
    <t>Faire le point sur la croissance de l'enfant et l'état d'esprit de la mère suite à la reprise de travail du père. Observation du lien mère-enfant.</t>
  </si>
  <si>
    <t>Mère proche de son bébé dans la gestuelle. Les regard, les paroles, le portage. Se sent bien dans son rôle de mère depuis le retour au travail de son conjoint.</t>
  </si>
  <si>
    <t>l'activité physique après l'accouchement
- la santé mentale : Melle dit aller beaucoup mieux notamment depuis qu'elle a "levée le pied pour le ménage</t>
  </si>
  <si>
    <t>la croissance pondérale / la digestion / le développement psychomoteur</t>
  </si>
  <si>
    <t>les liens du bébé avec l'entourage familial / place du père du fait de son absence à la semaine</t>
  </si>
  <si>
    <t>Bonne qualité de relation mère/enfat. Mère qui apprend à s'organiser seule la semaine du fait de l'absence de son conjoint. Bien entouré familialement. Mère sereine avec son bébé.</t>
  </si>
  <si>
    <t>Faire le point sur la croissance et le développement du bébé</t>
  </si>
  <si>
    <t>Activité attachement n. 7 prévue mais bébé qui s'est endormi avant de commencer</t>
  </si>
  <si>
    <t>Développement de l'enfant de la naissance à 3 mois // Alimentation de l'enfant // Choix des jours</t>
  </si>
  <si>
    <t>Sortir avec bébé - les pleurs de bébé</t>
  </si>
  <si>
    <t>L'alimentation de l'enfant</t>
  </si>
  <si>
    <t>Maman qui apprécie toujours l'accompagnement PANJO, dans le sens où celui-ci s'adapte à ses besoins. Préfère pour le moment poursuivre sur le rythme d'1 VAD/mois</t>
  </si>
  <si>
    <t>Faire connaissance et déterminer avec le couple leurs besoins d'ici la naissance de leur bébé.</t>
  </si>
  <si>
    <t>Mme avait des questionnements sur l'activité physique qu'elle pourrait reprendre après l'accouchement, en lien avec la perte de poids souhaitée. Elle se questionnait également sur les signes d'un éventuel babyblues à la naissance de son bébé.</t>
  </si>
  <si>
    <t>Mme voulait des infos sur la préparation d'un biberon, le choix du lait, le développement de l'enfant lors de son 1er mois de vie, le suivi médical (fréquence, objectifs des consultations), les quantités de sommeil du nouveau-né</t>
  </si>
  <si>
    <t>Les pleurs de bébé, l'accueil du bébé, la place du père et Mme va pouvoir s'organiser la semaine en l'absence de son conjoint</t>
  </si>
  <si>
    <t>L'aménagement du logement, la gestion des démarches administratives, la découverte des signaux de l'enfant, la gestion des rythmes de l'enfant, la connaissance des étapes de développement de l'enfant, l'alimentation, le suivi de l'enfant</t>
  </si>
  <si>
    <t xml:space="preserve">Couple très accueillant et rassuré de pouvoir être accompagné dans leur rôle de parents. Relation de confiance facilement établie. </t>
  </si>
  <si>
    <t>Poursuivre la discussion autour des besoins répérés lors de la VAD #1</t>
  </si>
  <si>
    <t>le sommeil de la mère et de l'enfant</t>
  </si>
  <si>
    <t>les douleurs de bébé</t>
  </si>
  <si>
    <t>sortir avec bébé, la représentation et le vécu de la grossesse, la mort subite du nourrisson</t>
  </si>
  <si>
    <t>En fin de visite, nous avons convenu ensemble de la manière dont on reprendrait contacté suite à la naissance du bébé. Mme ne pense pas avoir d'autres besoins d'ici la fin de sa grossesse.</t>
  </si>
  <si>
    <t>100</t>
  </si>
  <si>
    <t>Faire le point sur le développement psychomoteur de l'enfant.</t>
  </si>
  <si>
    <t>Très bonnes interactions mère enfant. Bébé qui explore l'environnement tout en sollicitant sa maman.</t>
  </si>
  <si>
    <t>La motricité, le sommeil, les repas.</t>
  </si>
  <si>
    <t>L'alimentation, la connaissance des étapes du développement de l'enfant, la gestion des rythmes de l'enfant.</t>
  </si>
  <si>
    <t>Parler du rythme de vie de l'enfant, de ses progrès, des étapes à venir. Mettre un terme au suivi à domicile.</t>
  </si>
  <si>
    <t>Maman à l'écoute des besoins de son enfant. Bébé qui gagne en autonomie grâce au regard bienveillant de sa mère.</t>
  </si>
  <si>
    <t>Les déplacements de l'enfant et les premières limites à poser. La socialisation.</t>
  </si>
  <si>
    <t>la possibilité de rencontrer d'autres parents</t>
  </si>
  <si>
    <t>Préparer la valise pour le séjour à la maternité et les produits de soin pour le retour à la maison avec bébé.</t>
  </si>
  <si>
    <t>Maman qui se projette sans difficulté, attend la naissance de son bébé impatience et profite de sa fin de grossesse, d'autant qu'elle est en arrêt de travail. Touche son ventre, commence à s'imaginer son visage, son caractère. Cours de préparation à l'accouchement en cours, inscription du bébé à la crèche faite.</t>
  </si>
  <si>
    <t>La fatigue de fin de grossesse, l'importance de se préserver, bien s'alimenter.</t>
  </si>
  <si>
    <t>Les soins quotidiens qu'il faudra apporter au bébé dès le retour à la maison.</t>
  </si>
  <si>
    <t>La présence de l'entourage pendant le séjour à la maternité (organiser les visites)</t>
  </si>
  <si>
    <t>Soins quotidiens du bébé, gestion des démarches administratives, mode de garde de l'enfant, où trouver des informations fiables.</t>
  </si>
  <si>
    <t>Faire connaissance avec le bébé âgé de 8 jours, faire le point sur sa croissance, son alimentation, voire comment allait la maman suite à sa césarienne.</t>
  </si>
  <si>
    <t>Maman qui ne lâche pas son bébé du regard lorsqu'elle le porte, le caresse, lui parle. A l'aise dans les soins. Prend plaisir à lui donner son bib, lui changer sa couche.</t>
  </si>
  <si>
    <t>Les choses interdites suite à une césarienne.</t>
  </si>
  <si>
    <t>La conduite de l'allaitement maternel et les compléments de lait infantile.</t>
  </si>
  <si>
    <t>La place du papa, du grand frère. Comment s'articuler autour du bébé et de la maman.</t>
  </si>
  <si>
    <t>Faire le point sur la croissance, l'allaitement, la cicatrisation du nombril.</t>
  </si>
  <si>
    <t>Echanges mère-enfant par le regard, maman qui est attentionnée à son bébé, même quand elle ne le porte pas. Bébé qui s'apaise rapidement dans les bras de sa maman.</t>
  </si>
  <si>
    <t>Evolution de la fatigue, de la condition physique suite à la césarienne.</t>
  </si>
  <si>
    <t>Les signes d'éveil du bébé, son tonus, ses compétences, ses modes de communication, son rythme de vie.</t>
  </si>
  <si>
    <t>La découverte des signaux de l'enfant, la gestion des rythmes de l'enfant, l'alimentation du bébé.</t>
  </si>
  <si>
    <t>Faire le point sur le développement, la croissance suite à l'arrêt de l'allaitement maternel et sur la première consultation médicale.</t>
  </si>
  <si>
    <t>En dehors du temps de pesée, le bébé dormait.</t>
  </si>
  <si>
    <t>Le passage complet au lait en poudre, les coliques, le développement psychomoteur.</t>
  </si>
  <si>
    <t>Peser le bébé, préparer l'adaptation chez l'assistante maternelle.</t>
  </si>
  <si>
    <t>Très bonnes interactions mère-enfant durant l'activité, bébé qui répond bien aux sollicitations maternelles par des sourires, des petits gazouillis.</t>
  </si>
  <si>
    <t>Le rythme de vie quand la maman aura repris le travail.</t>
  </si>
  <si>
    <t>La nouvelle organisation quotidienne liée à la reprise du travail de la maman.</t>
  </si>
  <si>
    <t xml:space="preserve">Faire connaissance, présente le service de la PMI et déterminer avec le couple, leurs besoins d'ici la naissance de leur bébé. </t>
  </si>
  <si>
    <t>Mme a exprimé que tout allait bien pour elle jusque là et qu'elle n'avait pas de question par rapport à elle-même</t>
  </si>
  <si>
    <t>le suivi médical à prévoir pour l'enfant (choix du médecin ou spécialiste) / les vaccins / l'allaitement maternel</t>
  </si>
  <si>
    <t>la place du grand frère (fils de Mr.) // La place du père si Mme allaite son bébé // Les modes de garde</t>
  </si>
  <si>
    <t>L'aménagement du logement, la préparation à l'accouchement, la gestion des démarches adm, la découverte des signaux de l'enfant, le suivi médical de l'enfant, les ressources médicalemes et sociales disponibles, l'alimentation du bébé, la connaissance des étapes de développement, la gestion des rythmes de l'enfant, la relation avec l'enfant.</t>
  </si>
  <si>
    <t>Couple en demande d'accompagnement car aucune famille dans la Sarthe. Bon accueil, échanges riches. Commence à préparer l'arrivée du bébé  (achat de matériel, reconnaissance anticipée, recherche assistance maternelle) -&gt; grossesse investie.</t>
  </si>
  <si>
    <t>Faire le point depuis l'arrivée du bébé pour la santé de la mère, vécu de l'arrivée du bébé au sein du couple, place du père, santé du bébé, mise en place de l'allaitement.</t>
  </si>
  <si>
    <t>Mère émerveillée par son bébé et attentive. Elle exprime ses qualités et capacités (tonus, description physique, bébé chevelu, etc...) et le regarde avec tendresse.</t>
  </si>
  <si>
    <t>Douleurs suite intervention chirurgicale sur le kyste dorsal, regret de la mère de ne pas avoir pu se mouvoir pendant sa grossesse et d'avoir manqué d'activité._x000D_
Garde une station assise difficile et douleurs de périnée, doute sur une infection gynécologique.</t>
  </si>
  <si>
    <t>Tonus du bébé, prise de poids du bébé, coliques, pleurs, sommeil, _x000D_
question au sujet de l'atelier massage qui doit se mettre en place en PMI, est-elle intéressée ?</t>
  </si>
  <si>
    <t>Place du père, son vécu de la naissance et de la prise en charge du bébé, interactions famille de la mère et aussi belle-famille, organisation avec l'allaitement.</t>
  </si>
  <si>
    <t>Mère intéressée et demandeuse mais en même temps peu disponible du fait d'un déménagement en novembre prochain. Père très pris par la construction de la maison. Mère fatiguée.</t>
  </si>
  <si>
    <t>Contrôle poids, soutien allaitement et en lien avec l'arrivée du bébé, écoute des besoins.</t>
  </si>
  <si>
    <t>Mère attentive aux besoins primaires de son bébé, parle à son bébé spontanément, le regarde mais a des gestes assez rapides, est pressée car a prévu de partir faire des achats avec sa belle-soeur.</t>
  </si>
  <si>
    <t>Mère dit avoir des "coups de blues" en lien avec les coliques du bébé et dit qu'elle ne sait pas trop quoi faire. Exprime sa fatigue._x000D_
Demande quand elle pourra reprendre le sport.</t>
  </si>
  <si>
    <t>Prise de poids du bébé très satisfaisante._x000D_
Introduction de biberons de lait relais._x000D_
Préparation de la reprise du travail avec la perspective de la poursuite de l'allaitement._x000D_
_x000D_
Fiche Panjo : proposition d'imaginer son bébé plus tard. Mère réagit vivement en disant qu'elle n'est pas prête du tout, démarche trop difficile.</t>
  </si>
  <si>
    <t>Mère exprime le soutien de sa belle-sœur.</t>
  </si>
  <si>
    <t>Bonne alliance avec la mère mais peu de disponibilité de sa part du fait d'un départ imminent, et présence de la belle-soeur. Logement très encombré par les cartons du prochain déménagement.</t>
  </si>
  <si>
    <t>Soutien, conseils, écoute.</t>
  </si>
  <si>
    <t>Mère proche de son bébé, le prend facilement dans les bras, essaie de calmer les pleurs en portant le bébé dans des positions différentes. Lui parle._x000D_
Le bébé regarde sa mère, est attentif, l'écoute, gazouille.</t>
  </si>
  <si>
    <t>Reprise des douleurs dorsales de la mère suite à son intervention chirurgicale. Amplifiées quand station assise trop longue._x000D_
_x000D_
Inquiétudes exprimées par la mère autour de la séparation de son bébé avec la reprise du travail.</t>
  </si>
  <si>
    <t>Coliques toujours importantes, le bébé sera vu par un ostéopathe dans les jours à venir._x000D_
_x000D_
Prise de mensurations du bébé._x000D_
_x000D_
Développement du bébé : Installation du bébé dans le parc. Revu avec la mère la position du bébé, les jouets les plus judicieux à utiliser, le rôle de l'adulte avec les échanges. Avons revu les jouets à disposition, la mise en garde au sujet du portique._x000D_
La mère a montré les jouets acquis pour Noël. Mise en garde au sujet des jouets trop stimulants. Suggestions autour du portage._x000D_
_x000D_
Allaitement. Souhait de la mère de tirer son lait au travail. Revu avec elle l'organisation.</t>
  </si>
  <si>
    <t>Place du père. Mère dit que le père est en congé et s'occupe du bébé avec elle. Elle souhaite que je reste plus longtemps pour attendre son retour et me le présenter._x000D_
Mère indique que son conjoint la soutient dans son projet de prendre un congé parental._x000D_
_x000D_
Rôle de la belle-soeur de Mme. Mère dit qu'elle la stresse et la fait douter de son allaitement. Fait l'hypothèse que sa belle-soeur regrette de ne pas avoir allaité ses garçons.</t>
  </si>
  <si>
    <t>En faisant le point au sujet de PANJO, la mère exprime qu'elle tire un bénéfice de nos rencontres et demande à ce qu'elles soient poursuivies._x000D_
Projetons de prendre plus de temps autour de l'éveil et du développement du bébé.</t>
  </si>
  <si>
    <t>Revoir les outils d'investigation des besoins de la famille avec le père et la mère réunis._x000D_
Faire le point sur l'allaitement en lien avec la reprise du travail._x000D_
Faire le point sur l'évolution de Nathan._x000D_
Etre à l'écoute des questions, des besoins, des ressentis des parents.</t>
  </si>
  <si>
    <t>Le père a donné le biberon a son bébé, a repéré les signaux de faim, de satiété, d'inconfort. A parlé naturellement avec son bébé au cours du biberon et à l'issue du repas, est allé le changer et l'a gardé dans ses bras un long moment._x000D_
La mère a parlé de son enfant avec tendresse et exprimé le regret de devoir reprendre le travail. Elle a parlé à son bébé avec affection et a valorisé ses acquisitions.</t>
  </si>
  <si>
    <t>Reprise du sport, douleurs de dos, bien être autour de l'allaitement.</t>
  </si>
  <si>
    <t>Acquisition de nouvelles postures du bébé (se redresse sur les avant-bras, attrape un objet à proximité, découvre ses mains)._x000D_
Alimentation du bébé, notions autour des allergies, de la diversification, de la déglutition volontaire._x000D_
Confort digestif, changement de lait artificiel.</t>
  </si>
  <si>
    <t>Vision de la place de la mère de Mme auprès de son petit-fils._x000D_
Place du père auprès du bébé notamment avec la mise en place de l'adaptation chez l'assistante maternelle._x000D_
Place du père à la reprise du travail de la mère au sein de l'organisation du foyer.</t>
  </si>
  <si>
    <t>développement de l'enfant, découverte des signaux de l'enfant, relation famille-belle-famille, où trouver des informations fiables.</t>
  </si>
  <si>
    <t>Famille désireuse de poursuivre les rencontres avec la puéricultrice après la reprise du travail de la mère._x000D_
Il a été proposé au couple d'intégrer un atelier massage du bébé qui s'est mis en place. Mme s'y est rendue une fois et en a été satisfaite. Cela lui a permis de découvrir les locaux du RAM et du multi accueil de la commune.</t>
  </si>
  <si>
    <t>Premier contact puéricultrice, détermination des besoins de la famille / PANJO</t>
  </si>
  <si>
    <t>intérêt porté à l'enfant, changement du gynéco pour cette raison car voulaient consacrer plus de temps au bébé lors des échographies</t>
  </si>
  <si>
    <t>changement du corps. Chngement d'humeur préparation accouchement</t>
  </si>
  <si>
    <t>développement des sens du bébé.</t>
  </si>
  <si>
    <t>besoins (soireaux??): Ressources administratives, financières, garde des enfants</t>
  </si>
  <si>
    <t>investissement du père, relation / bébé, premières soins au bébé et prise en charge, gestion des rythmes, talents à transmettre</t>
  </si>
  <si>
    <t>Mère qui exprime le besoin d'échanges, et de réajustement au sein du couple face à la grossesse</t>
  </si>
  <si>
    <t xml:space="preserve">Poursuite des échanges en fonction des besoins sélectionnés par Mme. </t>
  </si>
  <si>
    <t>intérêt manifeste, évocation positive du bébé et implication du père mise en avant.</t>
  </si>
  <si>
    <t>Problème de santé spécifique va interférer sur pose pécidinale // consommation de tabac séduite de 6 à 12 cigarettes/jour // activité physoque plus difficile -&gt; frustration</t>
  </si>
  <si>
    <t>douleurs digestives, pleurs, développement, moteur</t>
  </si>
  <si>
    <t>intervention du parent/développement, impact de la ommunication, intérêt de certains jouets d'éveil</t>
  </si>
  <si>
    <t>Gestion administrative, valeurs à transmettre, suivi médical, signaux de l'enfant, alimentation , allaitement, relation avec l'enfant</t>
  </si>
  <si>
    <t>Mère exprime satisfaction importante,PANJO, évoque le regret que sa mère ne prenne pas de place dans l'histoire de sa grossesse. Ne te qu'à distance.</t>
  </si>
  <si>
    <t xml:space="preserve">Prise de contact
Evaluation des besoins
</t>
  </si>
  <si>
    <t>Etat de santé en lien avec profession de la mère</t>
  </si>
  <si>
    <t>Santé et croissance des bébés car grossesse gémellaire</t>
  </si>
  <si>
    <t xml:space="preserve">Vécu de la grossesse
Investissement du père 
Réactions et investissement des enfants du père, plus âgés
Entourage et soutien familial
</t>
  </si>
  <si>
    <t xml:space="preserve">Alimentation de bébé
- Connaissance du développement de bébé
- Les changements d’humeur après l’accouchement
Ressources financières
- Capacité à demander de l’aide
- Suivi médical de la femme enceinte
- Mode de garde la 1ère année
- Relation avec l’enfant
- Suivi médical de l’enfant
- Stress de devenir parent
- Préparation à l’accouchement
- Découverte des signaux de l’enfant
</t>
  </si>
  <si>
    <t>La deuxième visite prénatale n’a pu avoir lieu en raison de l’accouchement prématuré de la maman (visite prévue le jour où elle a accouché)</t>
  </si>
  <si>
    <t>Mère : observe ++ ses bébés (jumeaux) ; les admire ; parle de leur caractère, de leurs réactions respectives ; est à l’écoute de leurs besoins
Père : seconde +++ la mère, va coucher ses bébés. Est à l’écoute de leurs besoins et des besoins de la maman</t>
  </si>
  <si>
    <t xml:space="preserve">Complications de fin de grossesse - Pré-éclampsie 
Evolution de l’état de santé depuis l’accouchement
Suivi médical depuis l’accouchement
Etat de santé psychologique ; vécu de la fin de grossesse (père et mère)
</t>
  </si>
  <si>
    <t xml:space="preserve">Pleurs et recherche de signification
Alimentation
Compétences
Sommeil
Suivi médical
</t>
  </si>
  <si>
    <t xml:space="preserve">Qui fait quoi ? Répartition des rôles ; soutien de l’un et de l’autre.
Investissement des aînés.
</t>
  </si>
  <si>
    <t>La maman a fait le choix de participer à l’étude PANJO. Cependant, n’est pas en demande de soutien actuellement. Si je ne la sollicite pas pour visites (afin de répondre à l’étude), elle ne m’appelle pas. Ne semble pas être dans un besoin qui correspond à l’étude.</t>
  </si>
  <si>
    <t>Faire connaissance avec madame, lui présenter le service de PMI, repérer ses besoins.</t>
  </si>
  <si>
    <t>Les changements chez la femme enceinte.</t>
  </si>
  <si>
    <t>Evolution du fœtus.</t>
  </si>
  <si>
    <t>Comment le papa pourra s'investir auprès de son bébé.</t>
  </si>
  <si>
    <t>Les changements du corps pendant la grossesse, les changements d'humeur après l'accouchement, les comportements de santé, les connaissances sur le développement du fœtus, le stress de devenir parent, l'aménagement du logement, les soins quotidiens.</t>
  </si>
  <si>
    <t>Faire connaissance avec le bébé et le peser, vérifier le nombril, évaluer les besoins des parents.</t>
  </si>
  <si>
    <t>Observation d'une mise au sein. Maman proche de son bébé, douce et attentionnée. Papa soutenant.</t>
  </si>
  <si>
    <t>La fatigue, les suites de couches.</t>
  </si>
  <si>
    <t>La croissance, les compétences du bébé au sein, le suivi médical.</t>
  </si>
  <si>
    <t>Comment réguler les visites de la famille, comment se répartir les taches ménagères.</t>
  </si>
  <si>
    <t>Les démarches administratives, le suivi médical de l'enfant.</t>
  </si>
  <si>
    <t>2ème VAD prénatale non effectuée car Mme a accouché prématurément.</t>
  </si>
  <si>
    <t>Vérifier la prise de poids.</t>
  </si>
  <si>
    <t>Le suivi médical de l'enfant, que faire en cas de gatro</t>
  </si>
  <si>
    <t>Gestion des rythmes de l'enfant, découverte des signaux, connaissances des étapes du développement.</t>
  </si>
  <si>
    <t>Apprécier la croissance de l'enfant.</t>
  </si>
  <si>
    <t>Relation fusionnelle</t>
  </si>
  <si>
    <t>La reprise de l'activité physique après l'accouchement.</t>
  </si>
  <si>
    <t>La poursuite de l'allaitement maternel.</t>
  </si>
  <si>
    <t>Comment le papa et l'entourage peut relayer la maman pour qu'elle se repose ou retrouve des activités sans son bébé.</t>
  </si>
  <si>
    <t>Envisager le sevrage.</t>
  </si>
  <si>
    <t>L'introduction du lait artificiel, le transit, le reflux, l'éveil.</t>
  </si>
  <si>
    <t>Rôle des parents lors de l'endormissement du soir.</t>
  </si>
  <si>
    <t>Le sommeil, la découverte des signaux, l'aménagement du logement, l'alimentation.</t>
  </si>
  <si>
    <t>Envisager la reprise de travail de la maman et le mode de garde de l'enfant.</t>
  </si>
  <si>
    <t>Relation moins fusionnelle, maman plus sereine et donc bébé plus "autonome". Bonnes interactions mère enfant.</t>
  </si>
  <si>
    <t>La gestion psychologique de la séparation mère enfant lors de la reprise de travail.</t>
  </si>
  <si>
    <t>La relation du bébé avec les autres adultes (future assistante maternelle, grands parents), l'alimentation (questions sur la future diversification), la prise de poids.</t>
  </si>
  <si>
    <t>Faire le bilan de l'accompagnement PANJO, me mettre à la disposition de la famille.</t>
  </si>
  <si>
    <t>Temps de partage au sol autour d'une lecture d'album. Relation de qualité.</t>
  </si>
  <si>
    <t>Le sommeil de nuit, le suivi médical.</t>
  </si>
  <si>
    <t xml:space="preserve">. Alimentation de bébé
. Connaissance du développement de bébé
. Les changements d’humeur après l’accouchement
. Ressources financières
. Capacité à demander de l’aide
. Suivi médical de la femme enceinte
. Mode de garde la 1ère année
. Relation avec l’enfant
. Suivi médical de l’enfant
. Stress de devenir parent
. Préparation à l’accouchement
. Découverte des signaux de l’enfant
</t>
  </si>
  <si>
    <t xml:space="preserve">Visite dans le cadre de l’étude, en vue de :
 réaliser une activité en lien avec l’attachement et les interactions.
 Reprendre l’outil d’investigation des besoins avec le papa
</t>
  </si>
  <si>
    <t>Les enfants dormaient, pas réveillés.</t>
  </si>
  <si>
    <t xml:space="preserve">. visite post natale 
. état de fatigue
. régularisation de la tension et suivi
</t>
  </si>
  <si>
    <t xml:space="preserve"> Croissance
 Tempérament
 Sommeil
 Alimentation
 Rythmes
</t>
  </si>
  <si>
    <t xml:space="preserve"> Rôle de chacun des parents
 Organisation des parents (père qui ne travaille pas actuellement, garde ses filles la journée ; mère profession libérale)
 Soutien et investissement de la famille proche
</t>
  </si>
  <si>
    <t xml:space="preserve">Aucune thématique pour le père
Financier pour la mère
</t>
  </si>
  <si>
    <t xml:space="preserve">Toujours un très bon accueil, mais interrogation qui persiste : pourquoi ces parents veulent faire partie de l’étude ? Lors de cette visite, ils étaient pressés, devaient s’absenter. Pourtant, ils connaissent l’objectif de cette étude. Maman ayant repris le travail, ils ont très peu de temps à me consacrer et ne sont disponibles que sur des moments où les enfants dorment.
Si je ne les appelle pas pour fixer une date de visite, ne me sollicitent pas.
Intérêt de ces visites ?????
</t>
  </si>
  <si>
    <t>Visite dans le cadre de l’étude, en vue de réaliser une activité en lien avec l’attachement et les interactions</t>
  </si>
  <si>
    <t xml:space="preserve">L’ambiance était pesante, très tendue.
Je n’ai pas été bien accueillie.
Habituellement, maman très souriante, ouverte. 
Papa occupé aux travaux avec le papi (grand-père paternel). Sont venus très brièvement, étaient souriants, détendus. Papa comme d’habitude.
Présence de ses parents. Mamie (grand-mère maternelle) donnait le goûter à l’un des nourrissons, maman à la seconde. Aucun échange entre la maman et sa mère, très peu d’échange de maman avec ses bébés.
</t>
  </si>
  <si>
    <t xml:space="preserve"> visite post natale chez gynéco
 état de fatigue
 régularisation de la tension et suivi
</t>
  </si>
  <si>
    <t xml:space="preserve"> Croissance
 Sommeil
 Alimentation
</t>
  </si>
  <si>
    <t xml:space="preserve">Questionnement au terme de cette dernière visite dans le cadre de PANJO : 
- Pourquoi maman très fermée :
 est-ce dû à la présence de sa mère ? 
- Pourquoi les parents ont-ils persisté à faire partie de l’étude ? 
J’ai demandé à la maman si cela avait eu un intérêt pour elle, m’a répondu qu’elle n’avait plus ressenti de besoin dès lors que les bébés sont nées. Pourtant, au terme de chaque visite, je demandai aux parents s’ils souhaitaient me revoir, s’ils voulaient toujours faire partie de l’étude. A chaque fois, la réponse a été « oui ».
Jamais je n’ai pu réaliser d’activité, car les bébés étaient couchés et lors de cette dernière visite, l’ambiance était trop pesante et la présence de 3 autres personnes ne permettait pas aux parents d’être disponibles.
-Suis-je passée à côté de quelque chose ? 
Je reste à disposition des parents, je leur ai dit qu’ils pouvaient m’appeler dès qu’ils en avaient besoin. L’avenir m’en dira peut-être davantage… 
</t>
  </si>
  <si>
    <t>2ème visite post natale dans le cadre de l’étude</t>
  </si>
  <si>
    <t xml:space="preserve">Mère qui observe, décrit tempérament de ses bébés, les changements depuis la naissance.
A pris un des bébés pour le biberon, la regardait +++ (maman regardait bébé). Chagrinée car bébé la regarde peu, est plus attiré par le papa (c’est lui qui a pris le congé pour s’occuper des nourrissons).
Papa : très enveloppant pour maman et bébés
</t>
  </si>
  <si>
    <t xml:space="preserve"> Etat de fatigue (maman exerce une profession libérale, a dû reprendre tôt) ;
 comment vit-elle psychologiquement la séparation d’avec ses bébés ?
 tension artérielle
</t>
  </si>
  <si>
    <t xml:space="preserve">. Alimentation
. Sommeil, éveil (évolution)
. Suivi médical
. Compétences
. Tempérament
. Evolution d’un point de vue psychomoteur
</t>
  </si>
  <si>
    <t xml:space="preserve">Répartition des rôles, organisation familiale depuis reprise de travail de la maman.
Gestion des ainés (enfants du papa)
</t>
  </si>
  <si>
    <t>J’ai repris avec les parents les besoins repérés lors de la visite pré-natale. Tout a été résolu, aucune thématique n’est ressortie</t>
  </si>
  <si>
    <t>Difficile de définir besoins de la famille car n’en expriment pas, me disent que tout va bien. Les besoins sont ceux que je repère.</t>
  </si>
  <si>
    <t>Maman qui reste attentive à son enfant, très tactile._x000D_
Elle repère les signes, les interprète et répond de façon adaptée</t>
  </si>
  <si>
    <t>Mme a pu nommé son épuisement psychologique en ce moment.</t>
  </si>
  <si>
    <t>- Avons parlé de l'alimentation, du développement psychomoteur et de l'éveil de l'enfant</t>
  </si>
  <si>
    <t>Mme a nommé son épuisement psychologique._x000D_
se rend compte qu'elle est moins patiente en ce moment. hier endormissement compliqué pour sa fille, a duré plusieurs heures, Mme s'est agacée. a passé le relais au père._x000D_
Mme culpabilise d'avoir perdu patience._x000D_
Mr ne travaille pas pour l'instant. difficile pour Mme de lui laisser une place ._x000D_
Mme a l'habitude tout gérer , si Mr veut l'aider , Mme ne le laisse pas faire. pour autant, elle reproche à Mr de ne pas prendre le relais._x000D_
cela créée des tensions dans le couple._x000D_
Avons parlé des fêtes de fin d'année. Mme ira seule dans sa famille puis rejoindra Mr chez ses parents. _x000D_
Mr ne se sent pas à l'aise , a un caractère réservé.</t>
  </si>
  <si>
    <t>l'enfant est en interaction avec sa mère_x000D_
cherche son attention et Mme répond de façon adaptée</t>
  </si>
  <si>
    <t>-enfant malade: conseils donnés_x000D_
-moins de gout pour une alimentation diversifiée depuis leur voyage. prend principalement des biberons en ce moment notamment avec encombrement._x000D_
-éveil et développement de l'enfant</t>
  </si>
  <si>
    <t>relation de couple: tension en ce moment  au sein du couple , pas de communication. Mme appréhende les fêtes,  qu'ils vont passé principalement dans la famille de Mr. Mme va 2 jours dans sa famille avec sa fille. Mr ne souhaite pas l'accompagner.</t>
  </si>
  <si>
    <t>Definir avec la patiente les sujets qu’elle souhaiterait aborder lors des VAD=&gt; outils utilises= jeux de cartes et tableau d’evaluation des besoins .</t>
  </si>
  <si>
    <t xml:space="preserve">Maman attentive aux mouvements in utero de son bb ; Caresse son ventre, parle à son bb ;
Maman heureuse et fiere d’etre enceinte et de parler de son bb .
</t>
  </si>
  <si>
    <t xml:space="preserve">L’alimentation de la femme enceinte ( notamment approche des fetes de fin d’annee).
La sante mentale de Me =&gt; stress suite probleme de sante du papa.
</t>
  </si>
  <si>
    <t>Le developpement du fœtus ( vu ensemble et explications donnees de l’echographie du 5° mois).  Reactions du fœtus qd maman a eu periode de stress . Ecoute des Bruits du cœur du bb avec sonicaid.</t>
  </si>
  <si>
    <t>Info cours prepa accouchement .  Echange autour :  - des differences de cultures et d’educations ;  - du stress de devenir parent .</t>
  </si>
  <si>
    <t>20 cartes choisis par maman ;  2 Themes abordés : - difference entre ma culture d’origine et mon projet parental ;  - stress de devenir parent .</t>
  </si>
  <si>
    <t xml:space="preserve">Maman souriante et detendue pdt l’entretien ;
Redit etre contente de pouvoir beneficier de cet accompagnement specifique car se sent vraiment isolée .
</t>
  </si>
  <si>
    <t>Parmi les besoins etablis par la patiente lors de la derniere visite( avec le jeu de cartes) , voir avec elle , les sujets qu’elle souhaiterait aborder ce jour ou si elle a de nouveaux besoins dont elle aimerait discuter ce jour</t>
  </si>
  <si>
    <t>Maman toujours tres attentive à son bebe ;Papa present , ecoute mais semble plus detaché ;</t>
  </si>
  <si>
    <t>Nouvelles conditions de travail de la maman( horaires , fatigue , positions pour travailler) ;Modifications physiques ( aspect nombril, seins, prise de poids) ; Resultat prise de sang=&gt; anemie maternelle ; A eu angine =&gt; traitement medical pris ;</t>
  </si>
  <si>
    <t xml:space="preserve">Derniere echo commentéé avec evolution poids bb ; </t>
  </si>
  <si>
    <t xml:space="preserve">Questionnement autour d’un congé parental partiel pour madame </t>
  </si>
  <si>
    <t>Alimentation du bebe</t>
  </si>
  <si>
    <t>Periode de changement pour Madame : vient de trouver du travail ( poste à responsabilités)à 6 mois de grossesse =&gt; contente car permet lien social mais la ‘ décentre’ un peu de son bébé dit elle ;</t>
  </si>
  <si>
    <t xml:space="preserve">Point par rapport au bébé
Abordé la nouvelle grossesse qui débute 
</t>
  </si>
  <si>
    <t xml:space="preserve">Mme parle à son bébé, la caresse, la berce pour l’endormir
Parle de ses progrès
</t>
  </si>
  <si>
    <t>Parlé de la grossesse qui débute. Mme a fait le choix de ne pas la  poursuivre après concertation avec Mr</t>
  </si>
  <si>
    <t xml:space="preserve">Parler de la mise au tapis, conseils donnés sur éveil et motricité
Parlé du multi accueil et du LAEP
</t>
  </si>
  <si>
    <t xml:space="preserve">Mr présent lors de la vad. Se manifeste peu pendant la vad mais écoute et est resté toute la vad avec nous sur le canapé. Actuellement en congés. 
Mme a évoqué la nouvelle grossesse pdt l’absence de Mr. puis n’en a pas reparlé à son retour.
</t>
  </si>
  <si>
    <t xml:space="preserve">Visite post natale et mise en confiance suite au changement d’intervenante </t>
  </si>
  <si>
    <t xml:space="preserve">Maman qui repère les signaux de son bébé et commence à les interpréter
Bébé qui fixe sa mère du regard quand elle s’occupe de lui
Maman qui parle à son bébé pour l’apaiser, qui lui explique ce qu’elle fait
Portage adapté, contenant
</t>
  </si>
  <si>
    <t xml:space="preserve">Parlé de la fatigue de Mme
Parlé de son épisiotomie ( a vu la sage femme Prado)
</t>
  </si>
  <si>
    <t xml:space="preserve">Suivi médical abordé. Sera fait par un pédiatre. Rdv 1er mois pris.
Conseils sur allaitement maternel donnés. Madame reconnait les signes d’une bonne tétée. Elle semble sereine et épanouie dans son projet d’allaitement
</t>
  </si>
  <si>
    <t xml:space="preserve">Avons abordé les premières sorties avec le bébé.
Mode de déplacement évoqué : poussette, porte bébé ou écharpe de portage. Mr étant d’origine malienne, culture du portage. Mme souhaite porter son bébé, important pour elle.
Pleurs abordées.
Mr prend sa place de père auprès du bb. Très présent. Participe aux soins.
Proposition par la sage femme PMI de séances d’initiations au massage. Mme est intéressée, vu avec Mme pour que Mr puisse y assister si possible.
</t>
  </si>
  <si>
    <t xml:space="preserve">Mme a un portage adapté, maternant
Entoure son bébé de ses bras, difficulté à la poser
Exprime son besoin de contact avec son bébé, le caresse, lui parle
</t>
  </si>
  <si>
    <t xml:space="preserve">Alimentation dont allaitement maternel
Coliques : conseil donnés. 
</t>
  </si>
  <si>
    <t xml:space="preserve">Avons abordé la différence de culture entre Mr et Mme
Mme reçoit les conseils de la famille de Mr mais ne les suit pas toujours car ne  lui semble pas adapté. Mme craint cette différence quand ils vont aller présenter le bébé à la famille de Mr.
</t>
  </si>
  <si>
    <t>Evoqué l’isolement de Mme</t>
  </si>
  <si>
    <t xml:space="preserve">Mme fait du peau à peau avec son bébé.
Met des mots sur chaque geste qu’elle fait
Portage contenant
</t>
  </si>
  <si>
    <t>Mme doit faire un contrôle suite à ses problèmes de vue pendant la grossesse. Ne se dit pas inquiète car pas de nouvel épisode depuis l’accouchement. Examen prévu dans 2 semaines</t>
  </si>
  <si>
    <t xml:space="preserve">Eruption cutanée sur les membres supérieurs , plus légers sur membres inferieurs. Conseils donnés.
Croute de lait : conseils donnés.
Avons abordé les vaccinations : Mme appréhende.
</t>
  </si>
  <si>
    <t xml:space="preserve">Mme va prendre un congé parental à la suite de son congé maternité. le couple voudrait se rapprocher de la famille de Mr.
Mme sort peu  et principalement avec Mr.
Lieu accueil parent-enfant évoqué
</t>
  </si>
  <si>
    <t>Mr va subir des examens par rapport à son problème de santé. Madame est un peu inquiète.</t>
  </si>
  <si>
    <t xml:space="preserve">Point par rapport aux problèmes de santé du couple
Parler de la présentation du bébé à la famille de Mr.
</t>
  </si>
  <si>
    <t xml:space="preserve">Quand le bébé pleure, et que Mme n’est pas disponible, Mr se lève pour prendre sa fille
Vient nous rejoindre en fin d’entretien
</t>
  </si>
  <si>
    <t>Mme a passé son examen, attend les résultats mais semble sereine.</t>
  </si>
  <si>
    <t xml:space="preserve">Eruption cutanée : la peau reste encore rugueuse  mais plus de vésicules
Mme est rassurée
</t>
  </si>
  <si>
    <t xml:space="preserve">Présentation à la famille de Mr s’est bien passée. Le bébé a vu beaucoup de monde.
Rythme un peu perturbé avec la chaleur et la présence de la famille
Bébé qui dort avec ses parents en fin de nuit. Mr préfèrerait que sa fille dorme dans son lit.
Plus difficile pour Madame.
</t>
  </si>
  <si>
    <t xml:space="preserve">Les résultats des examens de Mr sont bons. Peut reprendre une activité sportive ce qui inquiète Mme car reste très marquée par l’hospitalisation de Mr.
Ne remet pas en cause leur projet de déménagement
</t>
  </si>
  <si>
    <t xml:space="preserve">Répondre aux questions de Madame </t>
  </si>
  <si>
    <t xml:space="preserve">Portage adapté, maternant.
Parle à son bébé, le regarde
</t>
  </si>
  <si>
    <t>Alimentation, sommeil, rythme de vie en vue du séjour dans la famille de Mr</t>
  </si>
  <si>
    <t xml:space="preserve">Mme appréhende beaucoup le séjour dans la famille de Mr, la différence de culture. 
Crainte de ne pas être respecté  et écouté en tant que mère 
</t>
  </si>
  <si>
    <t>Faire le point suite au séjour dans famille de mr</t>
  </si>
  <si>
    <t xml:space="preserve">Mme est dans l’observation de son enfant.
Essaie de respecter son rythme
</t>
  </si>
  <si>
    <t xml:space="preserve">Alimentation : Mme avait peur d’une suralimentation suite à des paroles tenues par famille de Mr. questions sur la diversification, livret donné
Sommeil : Mme essaie de la faire dormir dans son lit : achat baby phone pour être rassurée
Pendant le séjour,  sont allés aux urgences car encombrement  orl
</t>
  </si>
  <si>
    <t xml:space="preserve">Relation avec belle-famille compliquée : tensions entre Mr et Mme, incompréhensions
Mr va reprendre prochainement le foot, Mme appréhende car sera beaucoup moins présent absent de 8h à 20h la semaine et le we pour les matchs. Evoqué avec Mme des temps pour tous les deux en tant que couple sans leur fille. Mme l’a envisagé mais difficile à mettre en place.
Mme dit qu’elle a perdu l’habitude d’être une compagne, est avant tout une mère en ce moment
</t>
  </si>
  <si>
    <t xml:space="preserve">Parlé à Mme du lieu accueil parent-enfant. Mme se dit en difficulté pour aller vers les autres, proposition de l’accompagner la  première fois.
Mme évoque alors  la possibilité que sa fille puisse être accueillie occasionnellement  au multi accueil pour qu’elle ait du temps pour elle. Voudrait reprendre une activité sportive.
Brochure donnée sur maison de l’enfance.
</t>
  </si>
  <si>
    <t xml:space="preserve">Faire le point sur la situation professionnelle du couple
Aborder mode de garde
</t>
  </si>
  <si>
    <t xml:space="preserve">Alimentation : nouveaux aliments à introduire, point sur les quantités
Comportement, pleur : Mme inquiète des réactions de son enfant, pleure des qu’elle quitte la pièce, ou dès qu’elle ne voit plus sa mère. Conseils donnés à Mme
</t>
  </si>
  <si>
    <t xml:space="preserve">Rôle du père : changement professionnel pour Mr, en ce moment présent au domicile en continu. Bonnes interactions entre Mr et sa fille.
Place de Mme : Mme regrette les moments seule avec sa fille. Besoin de se retrouver seule avec elle sans la présence de Mr. Difficile pour elle, que le quotidien de sa fille et le sien soit chambouler.
Place de la belle-famille : ont passé qq jours la semaine dernière, Mme a pu s’affirmer en tant que mère, a été accepté par la famille de Mr. Mme contente du séjour. Mère de Mr a porté sa petite-fille en écharpe « à l’africaine ». Mme contente de ce lien 
Mme est actuellement au chômage, n’envisage pas de reprendre un travail pour le moment.
Mme a reparlé de leur déménagement en Normandie, toujours un projet mais Mme a des réticences. Pense avoir trouvé son équilibre en Vendée
</t>
  </si>
  <si>
    <t>62</t>
  </si>
  <si>
    <t>évolution psychomotrice de l'enfant_x000D_
aborder les relations parents-enfants</t>
  </si>
  <si>
    <t>Mme est impatiente de parler des progrès que sa fille a fait._x000D_
fait le bilan de ses nouvelles acquisitions depuis la dernière fois ._x000D_
Mme arrive un peu plus à se détacher de sa fille. par exemple, ne la prend pas systématiquement sur ses genoux, le pose au sol, ou bien sur le canapé._x000D_
_x000D_
Mr joue avec sa fille. l'enfant cherche le regard de son père. Elle communique avec lui par des bruits pour attirer son attention. Mr y répond.</t>
  </si>
  <si>
    <t>avons abordé le suivi de Mme.</t>
  </si>
  <si>
    <t>alimentation_x000D_
sommeil: le couple essaie de laisser leur fille s'endormir seule le soir . difficile mais Mme sait que c'est nécessaire. la journée l'enfant dort dans la pièce de vie avec ses parents.</t>
  </si>
  <si>
    <t>- avons parlé du rôle de Mr. difficile pour Mme de laisser sa fille mais dit qu'elle va devoir le faire. dans un premier temps à Mr puis envisage peut-être ensuite un mode de garde. a mon arrivée, Mr joue avec sa fille._x000D_
- moins de tension au sein du couple. Mr présent au moment de ma visite même s'il ne reste pas longtemps.</t>
  </si>
  <si>
    <t>Mr et Mme attentifs à leur fille,  à ce qu'elle fait._x000D_
enfant installée sur le tapis , Mme s'installe au sol avec elle. enfant qui joue tout en regardant son père ou sa mère de temps en temps._x000D_
enfant qui peut pleurer mais vite rassurée et calmée par ses parents._x000D_
enfant en recherche de contact visuel de l'adulte, en interaction avec l'adulte principalement ses parents mais aussi avec moi._x000D_
Mme me décrit les progrès de sa fille notamment au niveau de ma motricité._x000D_
Parents détendus.</t>
  </si>
  <si>
    <t>-avons abordé les progrès de l'enfant au niveau motricité. Mme a commencé l'entretien par ça et a mis sa fille au sol.  _x000D_
-Enfant malade depuis  presque 2 mois. inquiétait un peu Mme, est allée voir un spécialiste. allergie familiale évoquée. AU final, traitement efficace. enfant souriante._x000D_
- Peur de l'étranger, questionné sur comportement quand va au lieu accueil parent enfant. enfant qui commence à avoir ses repères, se sent plus en sécurité. Commence à aller vers les autres mères présentes . interagit avec les enfants, les interpelle pour attirer leur attention.</t>
  </si>
  <si>
    <t>Mr et Mme semblent plus unis et détendus._x000D_
communiquent plus, font différemment mais sont ok avec ça. Mme parait laisser sa place de père à Mr. Font plus de choses ensemble. _x000D_
Mr est resté présent pour la première fois tout au long de l'entretien. prend la parole.</t>
  </si>
  <si>
    <t>évoqué les inquiétudes et les interrogations de Mme</t>
  </si>
  <si>
    <t>l'enfant va vers son père et sa mère. Cherche leurs regards, les interpelle par la voix._x000D_
enfant qui joue avec ses deux parents._x000D_
enfant complice avec ses deux parents . cherche leur regard de temps en temps pour se rassurer puis recommence à jouer</t>
  </si>
  <si>
    <t>- Alimentation: interrogation de Madame concernant la diversification._x000D_
- sommeil: en journée dort dans pièce de vie avec ses parents . la nuit dort dans son lit dans chambre des parents. Mme pas encore prête à la mettre dans sa chambre._x000D_
- motricité: marche depuis quelques jours. Mme semble inquiète du bon développement de sa fille. besoin d'être rassurée._x000D_
- Mme s'interroge aussi sur la santé de sa fille. Depuis le mois de novembre dernier . enfant a été malade en continu .Mme se demande s'il n'y aurait pas besoin de faire des examens pour voir si tout va bien</t>
  </si>
  <si>
    <t>Mr est resté présent tout au long de la visite. intervient spontanément dans la discussion. complice avec sa fille. observe sa fille joue avec elle._x000D_
le couple semble avoir trouvé un équilibre, chacun à sa place . plus serein.</t>
  </si>
  <si>
    <t>Point sur la situation du couple et sur al grossesse de Mme</t>
  </si>
  <si>
    <t xml:space="preserve">Parents en interaction avec leur enfant
Mr joue avec elle
Mme la caresse pendant qu’elle lui parle, la regarde
</t>
  </si>
  <si>
    <t xml:space="preserve">Lorsque Mr s’est absenté nous avons abordé la grossesse de Mme. Elle ne souhaitait pas en parler devant lui.
Couple a décidé d’interrompre la grossesse. 
Mme très fatiguée par la suite
Mr a été très soutenant pendant cette période, était en congés
Mme inquiète +++ car découverte d’une grosseur au niveau d’un ovaire. Au final en lien avec la grossesse . depuis fin de grossesse,  la grosseur a disparu
</t>
  </si>
  <si>
    <t xml:space="preserve">Alimentation : avons abordé la diversification 
Eveil et motricité : commence à se tourner, joue avec ses mains, suit du regard, tourne, la tête pour suivre. Gazouille
Avons parlé du multi accueil : Mme se dit prête, car veut reprendre le sport.
Parlé aussi du LAEP, Mme semble plus réticente
</t>
  </si>
  <si>
    <t xml:space="preserve">Place du père : depuis que Mr a repris le travail et le sport, moins présent la semaine et le we avec les matchs. Peu de relais pour Mme, regrette que Mr voit moins sa fille, Mme appréhende aussi la reprise du sport pour Mr suite à ses problèmes de santé.
Place de la famille de Mr : difficile pour Mme de se positionner n tant que mère face à sa belle famille. ne l’écoute pas. Mr semble mieux la soutenir.
</t>
  </si>
  <si>
    <t>Point sur alimentation et mode de garde</t>
  </si>
  <si>
    <t xml:space="preserve">Mme très maternante et enveloppante avec sa fille
Lui parle, la regarde 
Observe ses progrès au niveau de l’éveil et de la motricité
</t>
  </si>
  <si>
    <t xml:space="preserve">Diversification alimentaire : point sur quantité et aliments introduits, sur la préparation
Parlé des vaccins : notamment el BCG que Mme appréhendait, mais s’est bien passé pas de complications
</t>
  </si>
  <si>
    <t xml:space="preserve">Mme est allée au LAEP et va y retourner. Pour l’instant  multi accueil mis de côté
Parlé des différences e culture entre Mme et Mr et sa famille notamment par rapport à alimentation. Pour Mme il est important de transmettre des valeurs à sa fille
Parlé de Mr qui vit mal le fait de voir moins sa fille depuis qu’il a repris son activité.
Il envisage un changement professionnel
</t>
  </si>
  <si>
    <t>mode de garde</t>
  </si>
  <si>
    <t>Mme peut parfois être en difficulté pour décrypter les signaux de son fils._x000D_
 se montre attentive envers lui_x000D_
enfant souriant et qui répond quand Mme le sollicite</t>
  </si>
  <si>
    <t>- point sur alimentation_x000D_
- mode de garde: Mme n'est pas fixée encore. parlé des modes de gardes possibles: multi accueil ou  accueil chez une assistante maternelle car Mme envisage de recherche un travail ou de reprendre une formation</t>
  </si>
  <si>
    <t>- place des parents de Mme : Mme confie son fils à sa mère quand elle a des rdv._x000D_
- poursuite de l'intervention à domicile des TISF et du centre Winnicott</t>
  </si>
  <si>
    <t>observation lien mère-enfant</t>
  </si>
  <si>
    <t>Mme répond aux pleurs de son fils mais pas toujours de façon adaptée. _x000D_
enfant la sollicite moins qu'avant. si la sollicite Mme répond à la sollicitations, parle à son enfant, le regarde.</t>
  </si>
  <si>
    <t>- alimentation: conseils donnés pour débuter la  diversification . Mme est dans l'immédiateté, a voulu débuter au cours de ma visite._x000D_
- motricité libre: installé dans un parc. parc est un peu petit et encombré par un coussin et des jeux qui limitent les déplacements et la mobilité de l'enfant. conseils donnés. parlé de la mise au sol sur un tapis, plus compliqué pour Mme  car vigilance par rapport au chien qui a tendance à venir sur la tapis et à s'approcher de l'enfant._x000D_
- mode de garde: est allé au multi accueil mais sans adaptation préalable et sans avoir préparé son fils.  l'accueil s'est fait en urgence et n'y est pas retourné depuis</t>
  </si>
  <si>
    <t>essai d'évoquer avec Mme l'importance de l'adaptation et le besoin de sécurité de son fils. Nécessité si un accueil se fait par une assistante maternelle qu'il y est un temps d'adaptation .Comme s'est bien passé au multi accueil  , Mme ne semble pas y voir d'intérêt._x000D_
renouvellement des tisf et de Winnicott mais Mme souhaiterait une diminution des interventions.</t>
  </si>
  <si>
    <t>faire le point sur les démarches de Mme et sur son projet professionnel</t>
  </si>
  <si>
    <t>relation qui peut être fluctuante en fonction de la disponibilité de Mme</t>
  </si>
  <si>
    <t>- mode de garde Mme a postulé pour un travail , en attente d'une réponse.Assistante maternelle ou multi accueil mais au vu des horaires et des places disponibles  ass mat conviendrait mieux. Mme reste vague sur le mode de garde. ne semble pas vouloir s'en préoccuper pour l'instant</t>
  </si>
  <si>
    <t>-proposition à Mme de participer à un groupe "devenir mère" . Mme ok. Le groupe commence la semaine prochaine, courrier avec dates du groupe donné à Mme._x000D_
-reparlé du LAEP la capucine, mais ne semble pas intéressée_x000D_
- parlé à Mme du renouvellement des TISF , dit à Mme d'en parler avec organisme pour voir si renouvellement ou pas</t>
  </si>
  <si>
    <t>parlé de la place de chacun vis à vis de l'enfant</t>
  </si>
  <si>
    <t>l'enfant semble moins réceptif aux sollicitations ou en tout cas met plus de temps à entrer en interaction et dans l'échange._x000D_
fixe du regard mais pas d'autres réactions. pas de réaction quand sa mère sort de la pièce.</t>
  </si>
  <si>
    <t>- l'enfant passe plus de temps avec ses grands parents et chez ass mat qu'avec Mme , du fait de son travail. Mme a son fils 3 jours dans la semaine. j'ai demandé à Mme comment elle vivait la reprise du travail, le fait de laisser son fils en garde de façon régulière.Mme dit vivre son rôle de mère "au jour le jour"._x000D_
pendant la grossesse, Mme disait ne pas vouloir confier son fils à ses parents. Elle était en conflit avec ses derniers. aujourd'hui elle dit qu'elle n'a "pas le choix, qu'elle a besoin d'eux". _x000D_
- arrêt de l'intervention des TISF.</t>
  </si>
  <si>
    <t>faire un point avec Mme sur son parcours en tant que mère depuis la naissance de son fils</t>
  </si>
  <si>
    <t>enfant dormait, donc pas vu ou peu dans l'échange avec Mme . quand il s'est manifesté en pleurant, Mme est allé le cherché dans son lit. l'enfant s'est calmé dans les bras de sa mère.</t>
  </si>
  <si>
    <t>- alimentation: avons  fait le point_x000D_
- éveil et développement de l'enfant</t>
  </si>
  <si>
    <t>1. alimentation_x000D_
2. connaissances des étapes du développement de l'enfant_x000D_
3. capacité à demander de l'aide_x000D_
4. qualité du logement_x000D_
_x000D_
nous n'avons abordé que les thèmes 1 et 2.</t>
  </si>
  <si>
    <t>évoqué la santé de Mme et de son fils</t>
  </si>
  <si>
    <t>enfant absent lors de la visite</t>
  </si>
  <si>
    <t>avons abordé la santé psychologique de Mme: fragilité . a pleuré pendant entretien. Mme nomme son sentiment d'isolement au sein de sa famille. parle d'amies et de collègues qui peuvent être personne soutenante. pour l'instant Mme ne souhaite pas de soutien psychologique.</t>
  </si>
  <si>
    <t>suite à un rdv avec médecin Winni à dom, inquiétudes par rapport à l'enfant.  le suivi va prendre fin car éloignement géographique , difficile pour Mme de se mobiliser. relais sur une commune plus proche  avec le CMP enfant._x000D_
en ai reparlé avec Mme. n'a pas fait les démarches pour l'instant. proposé à Mme si elle le souhaite que nous prenions contact ensemble lors de notre prochain rdv.</t>
  </si>
  <si>
    <t>importance du rôle de protection que Mme a envers son fils. c'est très important pour elle de protéger son fils de tout ce qui peut être "toxique"  lui et pour Mme.</t>
  </si>
  <si>
    <t>Point sur suivi en cours</t>
  </si>
  <si>
    <t xml:space="preserve">Regarde son bébé, lui parle.
Reconnait parfois qu’elle voudrait pouvoir faire autre chose que lui parler quand son fils l’interpelle.
</t>
  </si>
  <si>
    <t xml:space="preserve">Eveil
Couchage
Avons parlé de la sécurité de son fils au quotidien avec accidents vie domestique. Mme ne semble pas réalisé les dangers potentiels pour son fils.
</t>
  </si>
  <si>
    <t xml:space="preserve">Avons évoqué les interventions à domicile. Mme reconnaît que parfois certains conseils ne lui conviennent pas et n’osent pas el dire. Ai incité Mme à exprimer ce qu’elle ressent en tant que mère.
Admet perdre facilement confiance en elle en tant que mère.
</t>
  </si>
  <si>
    <t xml:space="preserve">Portage adapté
Maman qui parle à son bébé
</t>
  </si>
  <si>
    <t xml:space="preserve">Asthénie en lien avec accouchement et en lien avec le fait d’être parent isolé.
Sauts d’humeur de Mme abordé car craignait pendant sa grossesse de ne pas arriver à gérer ses émotions. Avec l’arrivée du bébé, Mme dit parfois être agacée mais arrivé à se maitriser
</t>
  </si>
  <si>
    <t xml:space="preserve">Mme a choisi le mode de suivi médical pour son fils : rdv du 1er mois est pris
Mode d’alimentation : questions par rapport à l’allaitement maternel, introduction biberon
</t>
  </si>
  <si>
    <t xml:space="preserve">Les sorties avec lé bébé : à partir de quand ?
Les pleurs du bébé et la découverte des signaux de l’enfant
Prévention MIN et bébé secoué
Besoins sociaux de Mme
Relation entre Mme et sa mère évoquée : ambivalence de Mme
</t>
  </si>
  <si>
    <t>Faire le point par rapport aux pleurs du bébé</t>
  </si>
  <si>
    <t xml:space="preserve">Maman qui n’est pas contenante quand elle porte son bébé. Debout ventre contre elle : Met ses mains au niveau du bas du dos mais ne soutient pas la tête. Sinon, prend son bébé sous les bras face à elle pas de contact direct. 
Quand tient son bébé contre elle, ne le regarde pas , semble absente ou fait abstraction de son bébé.
</t>
  </si>
  <si>
    <t>Mme se dit épuisée. Est cernée, semble triste</t>
  </si>
  <si>
    <t>Mme inquiète par rapport aux pleurs incessants de son bébé. Orienté vers le pédiatre qui suit le bébé pour éliminer un Pb médical.</t>
  </si>
  <si>
    <t xml:space="preserve">Mme ne supporte plus d’entendre son bébé pleurer et de ne pas arriver à le calmer. Voudrait pouvoir le poser et faire autre chose mais impossible. Mme pleure. Elle évoque le centre maternel pour être accueilli avec son fils et accompagner au quotidien.
Parlé aussi des TISF,.
Reparlé du lieu accueil parent-enfant.
Mme est hébergée chez ses parents pour la nuit car difficile de rester seule avec son fils qui pleure en permanence
</t>
  </si>
  <si>
    <t xml:space="preserve">Infos sur centre maternel laissé à Mme. 
Mme a donné son accord pour mise en place TISF. Contact pris avec admr pour qu’ils puissent rencontré Mme.
Contact pris avec éducatrice pour info sur centre maternel
</t>
  </si>
  <si>
    <t xml:space="preserve">Vérification de l’organisation pour le retour à domicile avec le bébé
Que Madame puisse nommer ses inquiétudes quant à l’arrivée du bébé
</t>
  </si>
  <si>
    <t xml:space="preserve">Madame se dit impatiente et inquiète.
Madame a des inquiétudes sur la  gestion des pleurs
</t>
  </si>
  <si>
    <t xml:space="preserve">Cours de préparation à l’accouchement sont terminés. Madame ne se sent pas rassurée pour autant.
Madame préfère être seule pour l’accouchement
Parlé avec Madame de son organisation par rapport au début du travail
</t>
  </si>
  <si>
    <t>Nous avons parlé du suivi médical du bébé</t>
  </si>
  <si>
    <t>Prévention bébé secoué abordé en lien avec les craintes de Madame sur la gestion des pleurs</t>
  </si>
  <si>
    <t xml:space="preserve">Point avant  l’arrivée du bébé </t>
  </si>
  <si>
    <t>Mme parle de son bébé. C’est « un gentil bébé » Mme a acheté une veilleuse et elle  fait écouter les musiques de la veilleuse au bébé.</t>
  </si>
  <si>
    <t xml:space="preserve">Acidité gastrique avec remontées acides qui empêchent Mme de dormir la nuit. Prend un traitement mais qui est inefficace selon elle. Quelques conseils donnés.
Mme s’étonne de ne pas avoir de contractions contrairement à ce que lui avaient dit des amies
</t>
  </si>
  <si>
    <t xml:space="preserve">Mme ne se rappelle plus de quand date le dernier contrôle pour le bébé, mais « tout allait bien ».
Bébé bouge tous les jours mais peu « manque de place pour bouger » selon Mme. 
Reparlé du suivi médical du bébé. Mme voudrait un suivi par un médecin spécialisé : envisage suivi PMI
</t>
  </si>
  <si>
    <t xml:space="preserve">Mme se pose des questions sur les sorties avec le bébé. 
Se questionne sur les démarches administratives suite à l’arrivée du bébé. 
Souhaite avoir plus d’informations sur le déroulement du séjour à la maternité : type de professionnels, Prado…
Pour le retour à domicile, Mme sera aidée par une amie. Ne souhaite pas demander à sa famille.
</t>
  </si>
  <si>
    <t xml:space="preserve">Mme se projette plus dans l’arrivée du bébé. Pose des questions sur la prise en charge du bébé, les soins : bain, change, mise au sein…Expliquer à Mme  l’importance du séjour à la maternité pour poser ses questions.
Mme nomme des difficultés financières ce mois-ci. Reparlé de l’assistante sociale de secteur si besoin.
Aide à domicile abordée avec Mme.
Inquiétude nommée par Mme : ses sauts d’humeur. Mme dit « ça ira »
</t>
  </si>
  <si>
    <t xml:space="preserve">Observations interactions mère-enfant
Repérage,  décryptage des signaux et réponses apportées au  bébé
</t>
  </si>
  <si>
    <t xml:space="preserve">Maman qui est parfois maladroite et distraite vis-à-vis de son bébé.
Bébé qui regarde sa mère,  est en interaction avec elle. Mme qui ne fait pas toujours attention .Quand on lui fait remarquer que son bébé est en lien avec elle, Mme lui parle.
</t>
  </si>
  <si>
    <t xml:space="preserve">Madame se dit fatiguée car son fils dort peu.
Avons abordé à nouveau les différences d’humeur liées aux hormones mais aussi à la 
</t>
  </si>
  <si>
    <t xml:space="preserve">Bébé qui pleure beaucoup selon Mme.
Avons évoqué les causes possibles des pleurs. Parlé du massage, position par rapport aux coliques
Eveil : s’intéresse à son environnement. Mobile musical au dessus de son lit, le regarde selon Mme
</t>
  </si>
  <si>
    <t xml:space="preserve">Mme parle de sa difficulté à décrypter les pleurs de son bébé. Se remet en cause en tant que mère.
Essai de réassurance mais difficile car ne dure qu’un temps.
</t>
  </si>
  <si>
    <t xml:space="preserve">Aborder les relations avec l’entourage, famille, père du bébé
Reproposé suivi par la psychologue.
</t>
  </si>
  <si>
    <t xml:space="preserve">Installation du bébé par toujours contenante
Parle un peu plus à son bébé
Parlé de la rencontre massage : Mme en parle peu. Bénéfice pour elle ?
</t>
  </si>
  <si>
    <t>Fatigue physique</t>
  </si>
  <si>
    <t xml:space="preserve">Parlé du développement de l’enfant : vision, motricité
Parlé de la brochure sur motricité
</t>
  </si>
  <si>
    <t xml:space="preserve">Parler de la famille de Mme. Mme émue à ce moment là car se sent isolée. Reparlé de la psychologue. Mme semble moins opposée à la rencontrer.
Avons évoqué le père du bébé. Ne souhaite pas s’investir
Ai parlé à Mme du lieu accueil parent enfant, semble intéressée.
</t>
  </si>
  <si>
    <t xml:space="preserve">Parlé d’un accueil en centre maternel </t>
  </si>
  <si>
    <t>Mme recommence à observer son bébé, lui parle. Dit essayer d’être plus à l’écoute</t>
  </si>
  <si>
    <t>Mme se dit plus reposée</t>
  </si>
  <si>
    <t xml:space="preserve">Pleurs :Pleure moins mais toujours beaucoup selon Mme. Mme se dit toujours inquiète.
Eveil : Mme a repéré que son bébé faisait des sourires
</t>
  </si>
  <si>
    <t>Mme est consciente que si à nouveau la situation recommençait, elle pourrait avoir des sauts d’humeurs.</t>
  </si>
  <si>
    <t xml:space="preserve">Mme refuse un accueil en centre maternel en lien avec le refus de ses parents de stocker ses meubles pour qq mois. Sans cela Mme dit qu’elle aurait accepté. 
Proposition d’intervention de winni à dom, Mme semble intéressée. Convenu d’un rdv au bureau le 12.06 pour prendre contact avec structure car Mme Pb téléphone.
Rdv avec ADMR pour tisf le 16.06
</t>
  </si>
  <si>
    <t>62 et 73</t>
  </si>
  <si>
    <t xml:space="preserve">Présentation puéricultrice secteur
Répondre aux besoins de Mme 
</t>
  </si>
  <si>
    <t xml:space="preserve">Crainte de Mme de ne pas savoir faire. Crainte que ses parents s’immiscent dans sa vie et surtout dans son rôle de mère. 
Mme se pose des questions sur le rythme que son enfant aura.  Cela reste très flou pour elle. Difficultés à se projeter.
</t>
  </si>
  <si>
    <t xml:space="preserve">Lorsque Mme évoque sa famille , se montre très émue .Avons parlé à Mme de la psychologue de la maternité
Avons parlé des cours de préparation à l’accouchement. Mme les commence ce jour .
</t>
  </si>
  <si>
    <t>Souhait d’allaiter son bébé</t>
  </si>
  <si>
    <t>Relation de Mme avec ses parents reste ambivalente. Mme fait appel à eux quand elle a besoin mais reste toujours sur la réserve. N’arrive pas à leur faire confiance. Mme veut accoucher seule. Ne souhaite pas que ses parents l’assistent  à ce moment là</t>
  </si>
  <si>
    <t xml:space="preserve">Gestion du rythme de l’enfant
- Relation avec la famille et la belle-famille
</t>
  </si>
  <si>
    <t xml:space="preserve">Répondre aux besoins et interrogations de Mme
Essayer de recentrer Mme sur son bb et lui faire prendre du recul par rapport à  ses relations avec sa famille qui sont omniprésentes
</t>
  </si>
  <si>
    <t>Mme semble se projeter davantage : a le matériel de puériculture pour le bb. Lit dans sa chambre. Pose des questions sur son organisation pratique quand le bb sera là.</t>
  </si>
  <si>
    <t xml:space="preserve">Ressenti contractions 
Cours de préparation à l’accouchement.
Mme s’y sent bien car peu de mères et uniquement des mères pas de pères pour l’instant
</t>
  </si>
  <si>
    <t xml:space="preserve">organisation pratique  pour les soins du  bb
Voulait parlé du suivi médical de l’enfant mais nous n’avons pas eu  le  temps
</t>
  </si>
  <si>
    <t>Questions par rapport à la  sécurité du logement pour le bb  et par rapport à son organisation</t>
  </si>
  <si>
    <t xml:space="preserve">qualité du logement
- le suivi médical de l’enfant
</t>
  </si>
  <si>
    <t xml:space="preserve">1° VAD PANJO :Faire choisir à la patiente les sujets qu’elle souhaiterait aborder lors des RDV ( en utilisant le jeu de cartes ) ; Puis , en fonction du temps , en selectionner 1 ou 2 pour en discuter aujourd’hui ; </t>
  </si>
  <si>
    <t>Maman contente de ressentir ( enfin !) les mouvements de son bb ;Attentive au bien etre du bb ;Dans l’attente – et l’apprehension- de le rencontrer ;</t>
  </si>
  <si>
    <t>Changements d’humeur pdt la grossesse ; le sommeil et la fatigue</t>
  </si>
  <si>
    <t>Developpement du fœtus ( commentaires echo 5° mois) ; Mouvements du bb in utero ;Aspect physique du bb ( couleur de la peau , taille du nez )</t>
  </si>
  <si>
    <t>Maman interessee pour cours preparation à l’accouchement ;Echange autour : des besoins du bb , des pleurs , du bb secoué ; Relation complexe avec la famille de madame ;</t>
  </si>
  <si>
    <t>15 themes choisis dont 2 abordés ce jour : - le stress de devenir parent - Les ressources financieres</t>
  </si>
  <si>
    <t>Maman en situation de demenagement pdt cette VAD PANJO : periode de changement avec stress ;</t>
  </si>
  <si>
    <t>2° VAD PANJO : repondre aux besoins et questions de la patiente : parmi les cartes selectionnees lors de la 1° VAD , quels themes souhaite t’elle aborder aujourd’hui ? Ou bien souhaite t’elle aborder autre chose ?</t>
  </si>
  <si>
    <t xml:space="preserve">Maman qui se pose bcp de questions sur son role de mere ; A envie de bien faire pour son bb mais apprehende d’etre ds la reproduction du schema familial </t>
  </si>
  <si>
    <t xml:space="preserve">C’est quoi une contraction uterine ? qu’est ce qu’on ressent qd on en a ?
-les humeurs  et les emotions de Madame
</t>
  </si>
  <si>
    <t>Ressenti des mouvements du bb in utero</t>
  </si>
  <si>
    <t>Relation d’ambivalence avec ses propres parents ; Me sur la defensive avec eux ; Difficulte à ‘ lacher prise ‘</t>
  </si>
  <si>
    <t xml:space="preserve">Decouverte des signaux de l’enfant
Les changements d’humeur apres l’accouchement
</t>
  </si>
  <si>
    <t>Maman qui parle de son mal etre face au vécu et à sa relation familial=&gt; proposition de rencontrer la psychologue de la maternité pour accompagnement =&gt; refus</t>
  </si>
  <si>
    <t>enfant qui s'apaise dans les bras de sa mère._x000D_
Mme lui parle, le regarde. s'installe à côté de lui quand le met sur la tapis._x000D_
l'enfant réagit aux stimulations de sa mère</t>
  </si>
  <si>
    <t>Mme nomme son besoin de se faire aider psychologiquement et demande quelles sont les aides possibles. m'avait parler de l'association de victimes mais plus possible._x000D_
Parlé à Mme de ce qui existait à proximité. dit que je me renseignais pour avoir les coordonnées et que je la recontactais. Mme est d'accord.</t>
  </si>
  <si>
    <t>- avons abordé le sommeil.  dort un peu plus quand va chez l'assistante maternelle._x000D_
- alimentation: point fait. pas de questions particulières de Mme_x000D_
- changement assistante maternelle il y a quelques semaines, selon Mme, son fils n'a pas été perturbé par ce changement. par la suite, sera accueilli au sein d'une MAM par une autre assistante maternelle.</t>
  </si>
  <si>
    <t>avons abordé les relations de Mme avec sa famille et plus particulièrement de Mme et de ses parents. depuis peu, Mme leur parle plus et son fils ne les voit plus._x000D_
Mme n'a pas leur soutien, ne peut pas leur faire confiance . leur façon de s'occuper de son fils ne lui convient pas. Mme leur demande de faire d'une certaine façon, mais ne l'écoute pas.</t>
  </si>
  <si>
    <t>point sur la motricité _x000D_
point sur la santé de Mme</t>
  </si>
  <si>
    <t>plus d'échanges entre Mme et son fils_x000D_
échange  par le jeu, le regard</t>
  </si>
  <si>
    <t>Mme a rencontré une professionnelle du CMP. Mme n'est pas satisfaite. Le CMP doit la recontacter. _x000D_
Mme semble mieux._x000D_
A plus de temps pour elle  et semble l'apprécier  car ne travaille plus .</t>
  </si>
  <si>
    <t>point sur la consultation du matin avec le pédiatre._x000D_
enfant a été malade pendant 10 jours: GEA. A été hospitalisé._x000D_
Mme a été contacté par le CMP enfant mais a dit qu'elle n'était pas disponible pour les rdv proposés par les professionnels.</t>
  </si>
  <si>
    <t>avons parlé de la relation de Mme  avec ses parents . a renoué avec eux mais souhaite poser les limites._x000D_
reste prudente et méfiante.</t>
  </si>
  <si>
    <t>Présentation puericultrice, fiche PANJO 3 avec jeu des cartes pour choix des thèmes</t>
  </si>
  <si>
    <t xml:space="preserve">Echange sur le bébé qui bouge beaucoup et qui est calmé par la main du futur papa posée sur le ventre de sa femme.
Ecoute des bruits du cœur de bébé.
</t>
  </si>
  <si>
    <t xml:space="preserve">Problèmes de crampes dans les jambes.
Prise de poids importante depuis début de grossesse (+ 20kg)
</t>
  </si>
  <si>
    <t>La sage femme a informé des symptômes pouvant annoncer l’accouchement et de la conduite à tenir en fonction de ceux-ci et notamment si le bébé bouge moins ou plus.</t>
  </si>
  <si>
    <t>M. a beaucoup parlé de son rôle protecteur en ayant une attention particulière aux points de sécurité à aménager dans le logement.</t>
  </si>
  <si>
    <t xml:space="preserve">Choix des cartes que le couple souhaite aborder.
Pour ce jour, choix sur le thème de « la qualité du logement »
</t>
  </si>
  <si>
    <t>Observer et favoriser le lien « mère /enfant » et être à l’écoute des questionnements de Mme</t>
  </si>
  <si>
    <t>Mme porte Leïlou dans les bras pendant tout l’entretien enla mettant au sein à un moment donné. Portage adapté et enveloppant, regard bienveillant de Mme avec Leïlou qui répond à ses sollicitations visuelles (fixe et suit du regard sa maman).</t>
  </si>
  <si>
    <t xml:space="preserve">Développement psychomoteur de Leïlou : celle-ci commence en position ventrale à redresser sa tête.
Activités possibles : mise au tapis,  massages (proposition d’un atelier avec SF dans 11 jours ) Mme est favorable pour participer à cet atelier.
</t>
  </si>
  <si>
    <t xml:space="preserve">Mme manifeste son insatisfaction quant à la place du père de Leïlou qu’elle trouve trop peu investie. Elle reproche à son ami de ne pas suffisamment s’occuper de Leïlou.
Proposition d’en rediscuter avec M. lors de ma prochaine VAD. Mme est ok.
</t>
  </si>
  <si>
    <t xml:space="preserve">Rediscuter de la place du père et son investissement.
Aborder le thème des ressources financières à la demande de la maman lors de la dernière VAD.
</t>
  </si>
  <si>
    <t xml:space="preserve">Présence de Leïlou dans les bras de Mme en alternance avec M.
Sourires voire rires aux éclats de Leïlou avec son père. Réciprocité ++
Mise au sein pdt entretien, regard bienveillant , et baisers de Mme sur le front de Leïlou
</t>
  </si>
  <si>
    <t xml:space="preserve">Eveil de Leïlou satisfaisant : sourires et gazouillis +++, bonne succion au sein, enfant tonique. En position dorsale redresse épaule + tête. Début retournement « dos –ventre »
Bon développement staturo-pondéral
</t>
  </si>
  <si>
    <t xml:space="preserve">Mme et M. me confirment leur séparation conjugale (info par AS juste avant VAD). M. a pris un logement dans le département limitrophe . Il explique qu’il vient voir Leïlou chaque jour après son travail, qu’il assure alors des promenades et le bain. Il dit prendre du temps pour échanger verbalement avec LeÏlou au travers du jeu et des câlins. Depuis la séparation paradoxalement il est plus présent à sa fille Leïlou.Mme relate la séparation qui a eu lieu le 1er juin juste avant ma dernière VAD mais qu’ils n’avaient pas souhaité en parler à ce moment là , les tensions étant assez fortes. Depuis, un climat plus serein s’est installé et une organisation semble se mettre en place. Mme explique que ce qui va être plus difficile sera tout le côté administratif que M. jusqu’alors gérait. La séparation physique va leur permettre un temps de réflexion que chacun semble avoir besoin d’après leur dire.
Il est convenu que pour la VAD du 13 juillet M. puisse être présent et que l’on aborde le thème de l’alimentation , Léïlou allant sur ses 4 mois.
</t>
  </si>
  <si>
    <t xml:space="preserve">Depuis leur séparation, M. comme Mme se rendent compte des qualités  réciproques de chacun et de la complémentarité qui pouvait être existante. 
A revoir lors de la prochaine VAD.
</t>
  </si>
  <si>
    <t>Connaissance du développement de Leïlou et rediscuter de la place et de l’investissement du papa</t>
  </si>
  <si>
    <t>Portage enveloppant et interactions verbales chaleureuses</t>
  </si>
  <si>
    <t xml:space="preserve">Le « langage » de Leïlou : gazouille +++ et sourires ++
Ses besoins en terme  de sommeil.
Proposition de mise au tapis : Mme ok mais non réalisée pendant VAD
</t>
  </si>
  <si>
    <t>Discussion autour de l’investissement du papa : ce dernier confirme qu’il a été relativement peu présent dans la prise en charge de Leïlou depuis sa naissance . Il explique que rentrant de son travail il avait besoin de décompresser et se mettait alors sur internet ou son portable. Par ailleurs, le weekend il arbitre des matchs de basket et est donc très souvent absent et le samedi après-midi et le dimanche. Toutefois, ces arbitrages sont rémunérés et permettent à la famille d’avoir un meilleur pouvoir d’achat qui est pour autant relativement limité. Il explique qu’il va dorénavant être plus disponible jusque fin septembre car les arbitrages sont terminés pour cette saison. Il propose donc de faire le bain 1 jour sur 2 le weekend pdt 2 ou 3 semaines puis de donner le bain le samedi et dimanche par la suite et de s’investir ainsi davantage auprès de Leïlou.</t>
  </si>
  <si>
    <t>Tensions conjugales pregnantes</t>
  </si>
  <si>
    <t>Poursuivre les objectifs de la visite N° 4</t>
  </si>
  <si>
    <t xml:space="preserve">Mme a besoin de porter ++ Leïlou qui semble apprécier les bras de mam an
Mme lui parle et Léïlou répond par des sourires et début de gazouillis.
Proximité engagement et réciprocité présents
</t>
  </si>
  <si>
    <t>Bonne tonicité axiale, bonne tenue de tête. Mme met Leïlou au tapis .</t>
  </si>
  <si>
    <t xml:space="preserve">Mme se plaint du peu d’investissement du papa et du peu de présence de ce dernier. Fait souvent appel à sa mère qui habite à proximité.
M. n’a pas pu être présent ce jour pour rediscuter de sa place il est convenu que la prochaine VAD une organisation puisse être trouvée pour en rediscuter ensemble.
</t>
  </si>
  <si>
    <t>Connaissance du développement de l’enfant</t>
  </si>
  <si>
    <t>Tensions conjugales toujours présentes ++</t>
  </si>
  <si>
    <t xml:space="preserve">Choix des cartes que le couple souhaite aborder.
Pour ce jour, choix sur le thème de « la qualité du logement »
</t>
  </si>
  <si>
    <t>ORGANISATION AUTOUR DE LA NAISSANCE ET RETOUR A DOMICILE</t>
  </si>
  <si>
    <t xml:space="preserve">Discussion sur la dernière écho, sur le poids envisagé du bb
Mme reparle de son bb qui bouge beaucoup et du rôle du papa qui arrive en posant sa main sur son ventre à le calmer.
Mme évoque le choix du prénom du bb et des discussions avec sa belle famille à ce sujet. Mme tient qu’il soit pleinement un choix de couple avant tout. 
</t>
  </si>
  <si>
    <t>Mme parle de son état de fatigue et son besoin de repos.</t>
  </si>
  <si>
    <t xml:space="preserve">Poids probable à la naissance .
A la dernière écho, tout allait bien.
</t>
  </si>
  <si>
    <t xml:space="preserve">Présence du papa pour l’accouchement mais reprise de travail en intérim voilà une semaine
Organisation discutée en couple.
</t>
  </si>
  <si>
    <t xml:space="preserve">
Mme est en attente de l’accouchement , les vêtements de bb ont été lavés et vont être prêts pour l’accueil de bb. Au niveau du logement , le sèche serviette de la sdb a été réparé et il n’existe plus de questionnement autour de la température de la sdb.
</t>
  </si>
  <si>
    <t>Faire connaissance avec Leïlou et appréhender la relation de Mme avec sa fille depuis le retour à domicile</t>
  </si>
  <si>
    <t>Pendant la VAD la maman de Leïlou la prise dans les bras avec attention , l’embrassant et lui parlant avec tendresse. Celle-ci la regardait avec bienveillance et nommait les sourires que Leïlou pouvait lui donner. Elle avait un portage adapté et enveloppant.</t>
  </si>
  <si>
    <t>Nous avons échangé sur l’accouchement qui a été vécu difficilement celui-ci ayant nécessité une extraction de l’enfant par voie instrumentale. Suite à cela , Mme parle des douleurs qu’elle a présenté pendant environ une semaine après l’accouchement. Toutefois, à ce jour Mme dit commencer à oublier ces difficultés et s’investit auprès de Leïlou.</t>
  </si>
  <si>
    <t xml:space="preserve">Leïlou est née à 40SA, avec un poids de 4,220 kg pour 53cm et allait bien à la naissance. Depuis, elle grandit et grossit de façon adaptée , boit bien (allaitement maternel) . Elle ne régurgite pas et présente peu de coliques. Elle s’éveille de façon harmonieuse : sourit de façon intentionnelle, fixe et suit du regard, commence à gazouiller.
Surveiller rotation de la tête de Leïlou (tourne ce jour préférentiellement à gauche)
</t>
  </si>
  <si>
    <t xml:space="preserve">Mme a parlé de la place du papa. Il lui semble que ce dernier ne s’investit pas comme elle aurait souhaité. 
La mère de Mme semble répondre aux besoins matériels de Mme d’après elle. (ex : conduite si besoin , Mme n’ayant pas de permi de conduire et habitant en pleine campagne)
</t>
  </si>
  <si>
    <t>mode de garde des enfants et organisation_x000D_
_x000D_
santé de la maman</t>
  </si>
  <si>
    <t>mise au tapis des deux enfants._x000D_
très bons échanges entre la mère et ses filles. réponses adaptées aux sollicitations. communication verbale et gestuelle adaptée.</t>
  </si>
  <si>
    <t>mère très angoissée par la prise en charge de ses filles au multi accueil._x000D_
les réponses apportées par le personnel aux besoins de ses filles ne correspondent pas à ce que madame souhaite: horaires de repas et des temps de siestes... _x000D_
proposition d'un entretien avec directrice du multi accueil.</t>
  </si>
  <si>
    <t>point sur la diversification alimentaire et sur le développement psychomoteur</t>
  </si>
  <si>
    <t>gestion du rythme de l'enfant</t>
  </si>
  <si>
    <t>lien fait avec la directrice du multi accueil pour accompagner cette mère vers une prise en charge des besoins des enfants ( alimentation et sommeil) plus souple.</t>
  </si>
  <si>
    <t>mode de garde des enfants : relation  et organisation avec les professionnelles du multi accueil._x000D_
santé de la mère.</t>
  </si>
  <si>
    <t>les deux enfants dormaient.</t>
  </si>
  <si>
    <t>maman nomme sa fatigue, dort peu en raison de l'organisation avec deux enfants mais aussi en raison du stress professionnel. _x000D_
difficulté relationnelle avec sa hiérarchie._x000D_
proposition TISF pour l'organisation au domicile : refuse, ses parents sont présents. _x000D_
conseil de revoir médecin traitant - doit prendre un rendez vous. Madame évoque un arrêt de travail ou anti dépresseur.</t>
  </si>
  <si>
    <t>point sur l'alimentation des jumelles. _x000D_
point sur leur développement psychomoteur et leurs progrès.</t>
  </si>
  <si>
    <t>soutien des parents de madame. _x000D_
proposition aide psychologique.</t>
  </si>
  <si>
    <t xml:space="preserve">Première rencontre avec cette famille.
Jumelles nées prématurément à 34 SA CHU POITIERS – accouchement déclenché pour pré-éclampsie,  après un mois d’hospitalisation pour MAP.
Visite commune avec sage femme non faite.  
</t>
  </si>
  <si>
    <t xml:space="preserve">Suivi gynécologue, suite pré éclampsie RDV de contrôle à Poitier. 
Maman fatiguée  - manque de sommeil – 
</t>
  </si>
  <si>
    <t xml:space="preserve">Hospitalisation des jumelles du 25.03 au 12.05.2017
Prématurité à 34 SA. 
Petite prise de poids depuis retour domicile.  Pesée. Point sur l’allaitement. Rythme tétée et sommeil revu.
</t>
  </si>
  <si>
    <t xml:space="preserve">Mère célibataire - Discussion autour de la FIV (réalisée en Espagne). 
présence et soutien des grand parents – proposition intervention TISF. 
</t>
  </si>
  <si>
    <t>Maman très angoissée</t>
  </si>
  <si>
    <t>Surveillance santé des enfants (pas de prise de poids et troubles digestifs importants)</t>
  </si>
  <si>
    <t xml:space="preserve">Relation observée au cours d’un change et prise de biberon – 
Interaction mère – bébés dans le toucher et les paroles. 
</t>
  </si>
  <si>
    <t xml:space="preserve">Manque de sommeil – 
Allaitement maternel – tire son lait et le donne au biberon – alimentation de la mère. 
</t>
  </si>
  <si>
    <t xml:space="preserve">Troubles digestifs – pas de prise de poids 
Fausse routes – mise en place épaississant -
</t>
  </si>
  <si>
    <t xml:space="preserve">Mise en place intervention TISF </t>
  </si>
  <si>
    <t xml:space="preserve">Visite tous les trois jours au domicile en lien avec l’absence prise de poids des bébés et troubles digestifs (diarrhée). 
Concertation avec centre hospitalier. 
</t>
  </si>
  <si>
    <t xml:space="preserve">Surveillance santé des bébés 
Soutien auprès de la maman
</t>
  </si>
  <si>
    <t>Allaitement et fatigue de la maman</t>
  </si>
  <si>
    <t xml:space="preserve">Prise de poids ok – peu de fausses routes et diminution des troubles digestifs. </t>
  </si>
  <si>
    <t>TISF en place – présence des grand parents</t>
  </si>
  <si>
    <t xml:space="preserve">Co-visite avec la sage femme – reprise de la présentation de l’étude – mère plus disponible 
Co-construction des objectifs d’intervention 
</t>
  </si>
  <si>
    <t xml:space="preserve">Vécu de l’accouchement et hospitalisation des bébés. Fiches 29 et 26 
Madame ne se sentait jusque la « pas mère ». 
</t>
  </si>
  <si>
    <t xml:space="preserve">Prise de poids </t>
  </si>
  <si>
    <t>Vécu de l’accouchement et hospitalisation des bébés – fiches  29 et 26</t>
  </si>
  <si>
    <t xml:space="preserve">Suivi médical de l’enfant 
Découverte des signaux de l’enfant 
Connaissance des étapes du développement de l’enfant 
La relation avec l’enfant 
La possibilité de rencontrer d’autres parents
L’aménagement du logement 
L’alimentation 
L’alimentation des bébés. 
</t>
  </si>
  <si>
    <t xml:space="preserve">L’alimentation de la mère et des enfants 
attachement
</t>
  </si>
  <si>
    <t xml:space="preserve">Fiche attachement N°6
Observation des signaux émis par les bébés pendant le change et le portage 
Gestes, sourires, regards
Maman très attentive a ces signaux lorsque je les nomme et réponses verbales adaptées. 
Enfant en relation avec leur mère.  
</t>
  </si>
  <si>
    <t xml:space="preserve">Point sur son alimentation en lien avec l’allaitement.
</t>
  </si>
  <si>
    <t xml:space="preserve">Prise de poids (mère très angoissée par rapport au poids) - 
Point sur le développement psycho moteur en corrélation avec leur âge. 
</t>
  </si>
  <si>
    <t>Alimentation des bébés et de la mère</t>
  </si>
  <si>
    <t xml:space="preserve">La possibilité de rencontrer d’autres parents.  </t>
  </si>
  <si>
    <t xml:space="preserve">Bonne interaction bébé maman </t>
  </si>
  <si>
    <t xml:space="preserve">Angoisse de la mère si le rythme des bébés (alimentation sommeil) n’est  pas calqué sur des horaires très précis. 
Maman s’est beaucoup exprimée en lien avec son organisation à elle, sa façon de gérer ses besoins, ses actions qui sont également très précis (vérifie son poids tous les jours et effectue une courbe, pèse tous ses aliments, doit dormir tant d’heures par nuit…)
</t>
  </si>
  <si>
    <t xml:space="preserve">Proposition et organisation de sortie avec ses bébés et des amis 
Fiche N° 20 
</t>
  </si>
  <si>
    <t xml:space="preserve">Possibilité de rencontrer d’autres parents 
Gestion du rythme de l’enfant
</t>
  </si>
  <si>
    <t xml:space="preserve">Madame me contacte par téléphone  ou Mail au moins une fois par semaine. 
A besoin de vérifier les données que je lui ai donné au cours de ma précédente visite et s’assurer «  qu’elle fait bien » : quantité biberon, heure des siestes et quantité……….    
</t>
  </si>
  <si>
    <t xml:space="preserve">Rassurer cette maman et proposition suivi psychologique.  </t>
  </si>
  <si>
    <t xml:space="preserve">Besoin de contacts extérieur. 
A effectué deux sorties avec des amis. 
Reprise des éléments positifs de cette sortie. 
Mère plus détendue, s’est octroyé également une sortie sans ses filles qui étaient gardées par grand parents.
Point sur les émotions de madame.  
</t>
  </si>
  <si>
    <t xml:space="preserve">Point sur leurs poids, les tétées et le sommeil </t>
  </si>
  <si>
    <t xml:space="preserve">Points sur le soutien des grands parents. 
Interventions des TISF
</t>
  </si>
  <si>
    <t>Etape du développement psychomoteur des bébés</t>
  </si>
  <si>
    <t xml:space="preserve">Installation tapis d’éveil – mise au tapis des bébés- 
Bonne interaction mère- enfant
Mère et bébé dans la relation visuelle et verbale
</t>
  </si>
  <si>
    <t xml:space="preserve">Point sur l’angoisse maternelle en raison de la reprise travail et accueil des bébés en crèche. </t>
  </si>
  <si>
    <t xml:space="preserve">Point sur mise en place diversification alimentaire
Point sur adaptation semaine prochaine en multi accueil.
</t>
  </si>
  <si>
    <t xml:space="preserve">Reprise activité de la mère
Organisation  quotidienne avec soutien grand parents 
Fin intervention TISF
</t>
  </si>
  <si>
    <t xml:space="preserve">Développement psychomoteur des bébés </t>
  </si>
  <si>
    <t xml:space="preserve">Mode de garde des enfants
Alimentation des enfants
</t>
  </si>
  <si>
    <t xml:space="preserve">Enfants dormaient. </t>
  </si>
  <si>
    <t xml:space="preserve">Maman très angoissée, en pleurs ++++
Inquiète sur l’organisation par rapport à sa reprise du travail 
Angoissée par la séparation avec ses bébés ( multi-accueil). 
Angoissée par le changement de rythme des bébés du à l’accueil et les nouveaux horaires. 
</t>
  </si>
  <si>
    <t xml:space="preserve">Point sur les premiers jours d’accueil à la crèche. Bonne adaptation 
Point sur les rythmes des bébés et leurs adaptations. 
Point sur la diversification 
</t>
  </si>
  <si>
    <t xml:space="preserve">Madame ne veut pas parler à son entourage de ses émotions 
Proposition soutien psychologue 
Proposition soutien médecin traitant 
</t>
  </si>
  <si>
    <t xml:space="preserve">Alimentation bébé 
Les ressources médicales disponibles
Gestion du rythmes de l’enfant 
</t>
  </si>
  <si>
    <t xml:space="preserve">Appel de la maman le lendemain de cette visite, a eu rdv avec médecin traitant qui lui a mis un arrêt de travail de 15 jours. 
Madame parait soulagée, pense  pouvoir mieux préparer son organisation journalière. 
</t>
  </si>
  <si>
    <t>58</t>
  </si>
  <si>
    <t>Santé mentale de la mère et de ce fait la prise en charge des jumelles</t>
  </si>
  <si>
    <t>gouter des enfants puis jeux d'éveil et psychomotricité sur le tapis d'éveil._x000D_
_x000D_
au cours du gouter, mère peu attentive aux signaux émis par les filles. je viens d'arriver et veut absolument me dire pleins de choses.. je lui propose d'attendre la fin du gouter mais mère peu patiente. _x000D_
après une longue discussion avec la maman, temps d'échange et de jeux avec les jumelles sur le tapis - maman en relation et attentive à ses filles.</t>
  </si>
  <si>
    <t>mère en arrêt maladie depuis ma dernière visite le 1 décembre 2017 , entre temps, temps d'échange téléphonique  avec cette maman.  _x000D_
a vu plusieurs fois médecin traitant. Changement traitement depuis 15 jours avec effet positif. a débuté un suivi avec un psychologue ( 3 rendez vous honorés). Madame envisage hypnose_x000D_
_x000D_
point fait sur ses obsessions ; a acheté une balance en décembre et pèse les filles tous les jours..... ( courbe poids des filles satisfaisante) _x000D_
_x000D_
Winni a dom re- proposé mais madame refuse.</t>
  </si>
  <si>
    <t>point sur l'alimentation - diversification ok - _x000D_
développement psychomoteur et leur différence d'évolution : une des jumelles se met assise et rampe, la deuxième se retourne dos ventre. choix des jouets  et activités différents.  _x000D_
accueil en structure maintenu du lundi au vendredi de 8H à 17H45 malgré l'arrêt maladie . maman encouragée a ne pas stopper cet accueil.</t>
  </si>
  <si>
    <t>présence soutenant de ses parents.</t>
  </si>
  <si>
    <t>1° VAD PANJO : Evaluer les besoins de la patiente =&gt; lui faire choisir les sujets qu’elle aimerait aborder lors des RDV avec la PMI ( utilisation jeu de cartes ) ; Puis , en fonction du temps , en selectionner 1 ou 2 pour en discuter aujuord’hui</t>
  </si>
  <si>
    <t xml:space="preserve">Maman tres timide mais receptive aux echanges avec son bb : caresse son ventre , sourit en parlant de lui ;
Papa expressif mais sur la retenue avec son bebe ( pose rarement sa main sur ventre de Me ) car a déjà eu 3 autres enfants( avec ex femme )dont 1 qui est DCD au 8° mois de grossesse =&gt; depuis, a peur de s’attacher ‘ trop tot’ au bebe =&gt; attend de le voir vivant pour mieux s’investir
</t>
  </si>
  <si>
    <t xml:space="preserve">Risque de diabete gestationnel
Hospitalisation precedente à la mat pour infection
</t>
  </si>
  <si>
    <t xml:space="preserve">Vu echos ensemble: commentaires sur croissance du bb 
Infos sur capacites du bb in utero (etapes developpement des 5 sens)=&gt; papa interessé+++
</t>
  </si>
  <si>
    <t xml:space="preserve">Madame souhaite faire cours preparation à l’accouchement : veut se preparer pour bien accueillir son bb ;
Monsieur recherche du travail activement car veut subvenir aux besoins de sa famille et veut que le bb ait ‘ tout ce qu’il lui faut’
</t>
  </si>
  <si>
    <t xml:space="preserve">1- Preparation à l’accouchement 
2- Les connaissances sur le developpement du foetus
</t>
  </si>
  <si>
    <t xml:space="preserve">Presence du père tres interessante car a parlé de ses apprehensions par rapport à son histoire ( perte d’un bb à 8 mois de grossesse)et a aussi permis d’animer la discussion face à Me qui est tres timide et parle plus difficilement </t>
  </si>
  <si>
    <t>56 et 73</t>
  </si>
  <si>
    <t xml:space="preserve">Faire le point sur la santé de Mme et du BB
Revoir les démarches administratives que Mme devait effectuer
Préparation matérielle de l’accouchement et de la naissance de son BB
</t>
  </si>
  <si>
    <t>Alors que la SF écoutait les bruits du cœur et expliquait à Mme que son BB est en position idéale pour l’accouchement, celle-ci a montré de la joie et de la détente dans l’expression de son visage.</t>
  </si>
  <si>
    <t xml:space="preserve">Les résultats biologiques de sa dernière prise de sang et analyse d’urines.
Résultats rassurants.
</t>
  </si>
  <si>
    <t>Explication du CR de l’écho : mensuration, présentation etc…</t>
  </si>
  <si>
    <t>Nous avons abordé la place de sa famille pour l’accompagner si besoin dans ses démarches administratives. Nous avons discuté de son organisation pour l’accouchement ou si un pb se présente : quel rôle pour le papa et la famille de Mme. Egalement pour le retour à domicile quelle ressource a-t-elle si besoin : elle peut faire appel à ses parents mais un soucis de transport existe (possibilité du voisinage de ses parents ou transport solidaire)</t>
  </si>
  <si>
    <t>Mme a souhaité que l’on aborde l’alimentation du BB ; Elle nous a fait part de son désir de donner le biberon et s’interrogeait sur quel lait utilisé.  Nous en avons discuté mais avons également revu son organisation matérielle car à ce jour peu de choses sont prêtes mais son terme est toutefois à 34SA + 3 jours</t>
  </si>
  <si>
    <t xml:space="preserve">Mme a besoin d’être « portée » dans ses démarches. Elle reconnait qu’elle a du mal à les effectuer : le RDV pour la préparation à l’accouchement n’était pas pris malgré les conseils précédents apportés par la SF , les démarches administratives pour sa couverture sociale n’avait pas été réalisées (à ce jour elle dépend de la sécu de sa mère), la reconnaissance de paternité n’a pas été faite car elle n’en connaissait pas les modalités. 
Le couple a commencé à acheter divers articles : lit , table à langer, transat et tapis d’éveil. La poussette est à commander et elle doit prévoir les vêtements du BB , les biberons et les couches ainsi que ce dont elle aura besoin pour partir à la maternité.
</t>
  </si>
  <si>
    <t>Soutenir Mme dans son rôle de mère et notamment suite au décès de son père le 29 juin</t>
  </si>
  <si>
    <t>Il n’existe pas d’évolution particulière depuis les dernières VAD. J’essaie de lui apporter des éléments sur les compétences d’un BB et son besoin de « sécurité », cela ne suscite aucune question de la part de la maman.</t>
  </si>
  <si>
    <t>Depuis le décès de son père je voulais savoir comment elle allait. Elle me dit que cela est difficile mais ne montre aucune émotion, elle n’en parlera pas plus.</t>
  </si>
  <si>
    <t xml:space="preserve">Nous avons rediscuté sur les besoins alimentaires de Léana : Mme explique un changement de lait pour la caler car réclamait toutes les 2 h , depuis attend entre 3h30 et 4h.
Nous avons reparlé du sommeil de son enfant : Mme explique que le soir quand elle pleure elle lui donne un bain et que cela la calme. 
</t>
  </si>
  <si>
    <t xml:space="preserve">Mme parle du papa en disant qu’il prend en charge Léana le weekend mais pas en semaine car il est fatigué de son travail.
J’ai encouragé Mme dans les réponses adaptées qu’elle a pu poser.
Je lui ai également dit que parfois il était important de passer le relais lorsque l’on était fatigué.
Nous avons reparlé de la TISF mais Mme ne souhaite plus son intervention actuellement car finalement M. ne part pas en mission la semaine pour l’instant, elle dit lui faire appel si elle se retrouve toute seule la semaine.
</t>
  </si>
  <si>
    <t xml:space="preserve">Mme a dû mal à demander de l’aide et est relativement isolée. Elle pose toujours des gestes automatiques dénués d’affection : jamais de bisous pdt l’entretien ou le change de son BB, elle ne lui parle pas , cependant elle la regarde et peut lui sourire, ce jour Léana n’a pas répondu à ses sourires. Mme n’est pas demandeuse de conseils particuliers alors que jusqu’à maintenant elle ne s’est jamais occupée de BB et que je l’interpelle à ce sujet.
Continuer à la soutenir et à l’encourager dans son rôle de mère.
</t>
  </si>
  <si>
    <t>Poursuivre l’accompagnement de Mme dans la prise en charge de Léana.</t>
  </si>
  <si>
    <t xml:space="preserve">Il n’existe pas d’enveloppement dans le portage.
Mme ne parle pas à sa petite fille, elle la regarde et peut lui faire des sourires, pas de réponses de Léana mais celle-ci la fixe. 
Elle a des gestes automatiques : lors du change de Léana, aucune parole de Mme à l’égard de Léana , elle ne lui explique pas par exemple ce qu’elle fait.
Elle n’embrasse pas son enfant mais peut lui caresser la tête.
</t>
  </si>
  <si>
    <t>Mme dit que tout va bien. Elle a toutefois le soucis de la santé de son père qui est hospitalisé pour une maladie grave.</t>
  </si>
  <si>
    <t>Nous avons abordé les coliques du nourrisson, l’alimentation et ses besoins</t>
  </si>
  <si>
    <t>Nous avons évoqué son rôle de mère pour rassurer , apaiser et sécuriser son BB.</t>
  </si>
  <si>
    <t xml:space="preserve">Mme doit contacter la responsable des TISF afin de voir s’il serait possible qu’une TISF puisse intervenir pour l’accompagner dans la prise en charge de Léana qq heures dans la semaine notamment suite au changement d’horaires de travail de M. qui risque partir à la semaine en mission et donc ne sera pas présent de la semaine. 
Mme a dû mal à faire appel et ne pose aucune question dans la prise en charge de Léana
Ses gestes restent automatiques sans implication affective. 
</t>
  </si>
  <si>
    <t xml:space="preserve"> Observer le lien « mère-enfant »</t>
  </si>
  <si>
    <t xml:space="preserve">Mme ne parle pas à son enfant et continue à poser des gestes automatiques pour le change, le portage ,le biberon (donnait biberon debout alors que Léana était dans les bras de sa mamie). </t>
  </si>
  <si>
    <t>Mme se sent fatiguée mais pour l’instant n’accepte pas l’intervention d’une TISF.</t>
  </si>
  <si>
    <t xml:space="preserve">Mme dit s’inquiéter car depuis 1 semaine ne boit que 90ml alors qu’elle prenait des biberons de 150ml. Elle m’informe qu’ils sont partis 1 semaine en vacances dans le centre de la France. Ce changement peut-il expliquer cela ?
Par ailleurs, lorsque je parle à Léana je cherche son regard qui est fuyant avant de pouvoir me fixer. Pas de poursuite du regard. Lorsque je lui parle , Léana commence à gazouiller , Mme sourit alors voyant cela.
Dans les bras de sa mère , s’est mise à pleurer et à se mettre légèrement en hyperextension. Ensuite Mme a pu la remettre en position allongée contre elle, elle lui a caressée la tête puis Léana rapidement s’est endormie.
Nous avons évoqué l’importance du contact physique et de l’accompagnement de la parole nécessaire pour le BB ; Mme semble être à l’écoute.
</t>
  </si>
  <si>
    <t>Mme évoque l’absence du papa pendant 3 semaines pour raisons professionnelles (il rentre le weekend). Elle explique que Léana pleure maintenant lorsqu’il la prend dans les bras.</t>
  </si>
  <si>
    <t xml:space="preserve">Mme ne pose aucune question , elle pose des gestes automatiques et l’interaction ne semble pas exister à ce jour ?
Nx RDV posé le 4 août pour proposer à Mme une prise en charge au domicile par winniadom (spécialiste de la PC mère en enfant en cas de difficultés dans la mise en place du lien et de l’interaction avec intervention soutenue au domilcile, plusieurs fois par semaine)
</t>
  </si>
  <si>
    <t>Faire connaissance avec Léana, née le 14 juin et appréhender l’organisation de Mme et sa prise en charge de Léana.</t>
  </si>
  <si>
    <t>Mme avait Léana dans les bras à mon arrivée. Peu d’enveloppement et d’échanges de regard. Durant ma VAD elle ne parle pas à son BB . Elle lui donnera le biberon de façon distante. A l’arrivée du papa, ce dernier est allée lui dire bonjour et lui parler puis après s’être lavé les mains la prise dans les bras d’une façon chaleureuse et avec proximité.</t>
  </si>
  <si>
    <t>Mme ne se dit pas trop fatiguée et avoir bien vécu l’accouchement</t>
  </si>
  <si>
    <t xml:space="preserve">Soucis de pleurs et de glaires qui la faisait régurgiter les 1ers jours après la naissance. A ce jour plus de régurgitation. Toutefois, pleurs calmées par la prise de Léana dans les bras après qq minutes. </t>
  </si>
  <si>
    <t xml:space="preserve">Mme est revenue dans le logement de M. et non chez ses parents ; soutien difficile à compter de la part de ses parents car son père est hospitalisé à ce jour, sa mère peu disponible et de plus il existe un soucis de transport car pas de moyen de locomotion et ses parents habitent à 7 kms.
M. ne va pas prendre son congé paternité car il est en intérim et s’il s’absente un autre va prendre sa place , hors ce dernier a besoin de travailler car financièrement la situation est très délicate
</t>
  </si>
  <si>
    <t xml:space="preserve">Besoin de soutien et d’accompagnement de cette jeune mère isolée .
Proposition de TISF en l’absence de M. qui va peut être devoir partir en déplacement à la semaine prochainement.
</t>
  </si>
  <si>
    <t xml:space="preserve">Revoir son organisation matérielle et administrative
Faire le point sur sa préparation à l’arrivée du BB
</t>
  </si>
  <si>
    <t>Mme a évoqué les mouvements in utero de son BB malgré que l’on arrive en fin de grossesse. Elle touche son ventre en essayant de distinguer la position de son BB</t>
  </si>
  <si>
    <t xml:space="preserve">Mme parle de son état psychologique : elle se dit sereine lorsqu’elle évoque l’accouchement. Cependant, elle ne peut parler des modifications de son corps et des symptômes annonciateurs de l’accouchement car elle n’a toujours pas contacté la SF pour se préparer à l’accouchement : elle dit avoir oublié de l’appeler. Il lui est proposé de l’appeler pendant la VAD mais elle préfère le faire après mon départ. </t>
  </si>
  <si>
    <t>Elle évoque les mouvements de son BB</t>
  </si>
  <si>
    <t xml:space="preserve">Mme est hébergée en journée par ses parents et le soir son compagnon vient la chercher après son travail.
Le congé paternité de M. n’est pas encore plannifié dans le temps : soit au retour de la maternité ou bien plus tard . Le couple y réfléchit.
Lorsque les signes précurseurs de l’accouchement s’annonceront ses parents demanderont à un voisin de l’emmener à la maternité et s’il ne peut pas ce sera les pompiers.
</t>
  </si>
  <si>
    <t xml:space="preserve">Nous avons évoqué la reconstitution des biberons qui questionnait Mme. Je lui ai appris comment reconstituer un biberon , chose qu’elle ne savait pas.
Nous avons revu le matériel dont elle aura besoin au retour de la maternité : la poussette est arrivée chez ses parents , ils ont acheté 3 biberons. La chambre n’est pas encore préparée pour BB : ils doivent le faire au weekend. 
</t>
  </si>
  <si>
    <t xml:space="preserve">Proposition de soutien au retour de la maternité par une TISF d’autant plus si M. ne prend pas son congé paternité à ce moment .
Les démarches de reconnaissance sont effectuées, la couverture sociale est ok mais Mme voit l’AS mardi prochain pour la complémentaire. 
Mme a besoin d’être portée dans ses différentes démarches et d’être accompagnée de façon soutenue.
</t>
  </si>
  <si>
    <t>point sur les pleurs et le sommeil_x000D_
point sur les projets</t>
  </si>
  <si>
    <t>Maman qui observe son enfant, lui parle, joue avec lui._x000D_
Mme est capable de faire part de ses progrès notamment concernant son développement psychomoteur</t>
  </si>
  <si>
    <t>-motricité: conseils donnés_x000D_
- alimentation_x000D_
-sommeil: dort mieux même en journée.</t>
  </si>
  <si>
    <t>Parlé des projets de déménagement de Mme, pour l'instant, n'est pas d'actualité. difficile financièrement pour Mme, de prendre un logement autonome. Mme ne veut pas s'éloigner de sa famille .</t>
  </si>
  <si>
    <t>parlé du projet professionnel de Mme</t>
  </si>
  <si>
    <t>Mme est dans l'échange avec son fils aussi bien dans les gestes et le regard que dans les mots._x000D_
Le bébé répond aux sollicitations de sa mère par des sourires et des vocalises.</t>
  </si>
  <si>
    <t>- éveil et développement psychomoteur_x000D_
- sommeil: irrégulier en journée mais fait ses nuits</t>
  </si>
  <si>
    <t>Mme doit préparer un  concours. Ecole débuterait en septembre prochain ._x000D_
difficulté pour elle de travailler en s'occupant de son fils_x000D_
avons abordé le mode de garde._x000D_
avons parlé du père: pour Mme n'a pas sa place auprès de son fils</t>
  </si>
  <si>
    <t>Mme souhaite arrêter le suivi PANJO. elle explique qu'elle ne ressent plus le sentiment d'isolement._x000D_
Elle a des personnes ressources autour d'elle pour répondre à ses interrogations.</t>
  </si>
  <si>
    <t>Repertorier les besoins de la patiente en utilisant le jeu de cartes ;Puis aborder 1 ou 2 themes choisis</t>
  </si>
  <si>
    <t>Maman parle peu de son bébé , ne se caresse  pas le ventre ; Mais est attentive aux conseils ou infos que je lui donne concernant la santé et le bien etre de son bb ; Contente que je lui fasse ecouter les bruits du cœur du bb</t>
  </si>
  <si>
    <t xml:space="preserve">Les contractions et le repos ; les malaises ressentis suite à certaines positions ( station debout prolongée , allongée sur le dos )
Comportement de Madame : tendance à l’isolement 
</t>
  </si>
  <si>
    <t xml:space="preserve">Explications données en regardant la derniere echographie </t>
  </si>
  <si>
    <t xml:space="preserve">Couple s’est separé il y a 1 mois =&gt; Madame est retournée vivre chez sa mere ( personne ressource pour elle) ; Frere et belle sœur l’aide aussi dans ce passage difficile </t>
  </si>
  <si>
    <t>Madame a choisi 5 themes  dans le jeu de cartes ; Sujet abordé ce jour = cours de preparation : n’en voyait pas l’utilité puis apres echange =&gt; finalement interessée</t>
  </si>
  <si>
    <t xml:space="preserve">Maman qui se dit ‘ associable’ =&gt; n’a pas envie d’aller vers les autres ;
A eu le premier appel telephonique pour l’etude PANJO : trouve que certaines questions etaient ‘ chelou’  ( louches ) et que les reponses proposées : ‘ souvent, pas souvent …’ ne correspondait pas toujours à son opinion 
</t>
  </si>
  <si>
    <t xml:space="preserve">Présentation puer
Aborder les thèmes choisis par Mme lors de la dernière VAD
</t>
  </si>
  <si>
    <t xml:space="preserve">Cours préparation à l’accouchement : Mme est contente d’y aller, pose des questions
- baby-blues abordé ainsi que possibilité de voir la psychologue de la maternité pendant le séjour.
</t>
  </si>
  <si>
    <t xml:space="preserve">Avons regardé échographie de 32 SA.
Avons parlé du suivi médical pour le bébé après la naissance
</t>
  </si>
  <si>
    <t xml:space="preserve">Avons parlé de la place du père du bébé : Mme s’est montrée très émue ( a pleuré à plusieurs reprises). Parle de sa peur d’être seule. Refuse que quelqu’un prenne la place de Mr auprès d’elle pendant l’accouchement, préfère être seule.
Mère de Mme a pu aborder sa propre histoire au moment de la naissance de ses enfants : a élevé seule ses enfants.
Mme n’empêchera pas Mr de prendre contact avec son enfant
</t>
  </si>
  <si>
    <t xml:space="preserve">Suivi médical de l’enfant
Préparation à l’accouchement
L’investissement du papa
</t>
  </si>
  <si>
    <t>visite post-natale</t>
  </si>
  <si>
    <t>Mme est attentive, portage adapté</t>
  </si>
  <si>
    <t xml:space="preserve">Le Suivi médical choisi pour le bébé
Alimentation 
</t>
  </si>
  <si>
    <t xml:space="preserve">Avons parlé de Mme , de son rôle de mère sachant qu’elle vit chez sa mère
Avons parlé du père du bébé qui ne l’a pas reconnu pour l’instant. Doit venir voir son fils la semaine prochaine
Mme est prête à faire des démarches auprès du Jaf si Mr reconnait son fils. Ne veut pas qu’il en est la garde. Mme dit clairement qu’elle ne veut pas qu’il prenne sa place de père
</t>
  </si>
  <si>
    <t xml:space="preserve">Parlé de la place du père
Observer attachement mère-bébé
</t>
  </si>
  <si>
    <t xml:space="preserve">Mme a son bébé dans les bras à mon arrivée. Quand bébé pleure peut le passer assez rapidement à sa mère.
Mme parle à son bébé, le regarde.
</t>
  </si>
  <si>
    <t>Mme se dit  fatiguée</t>
  </si>
  <si>
    <t xml:space="preserve">Vérification rdv médical pour 1er mois
Parlé des coliques, de l’alimentation : conseils donnés 
</t>
  </si>
  <si>
    <t>Mr est venu voir son fils. N’est pas resté longtemps, n’aurait pas demandé à le prendre dans ses bras. Mme reste toujours sur sa décision que Mr ne fera pas partie de la vie de son fils. Sujet difficile à aborder car Mme ne laisse pas de place à l a discussion.</t>
  </si>
  <si>
    <t>Point sur les pleurs et le sommeil en journée</t>
  </si>
  <si>
    <t xml:space="preserve">Bébé éveillé.
Mme lui parle, bébé qui répond par un son, et des sourires. Bb plus détendu.
Relation plus apaisée
Mme semble  lus épanouie et son fils plus posé.
</t>
  </si>
  <si>
    <t xml:space="preserve">Sommeil plus régulier. S’endort seul. Plus paisible
Alimentation : se passe bien . dose biberon stable
</t>
  </si>
  <si>
    <t xml:space="preserve">Mme envisage un déménagement mais pour l’instant Pb financier l’en empêche. Se sent en capacité d’être seule dans un logement avec son fils
Veut débuter une formation en septembre prochain, doit passer un concours. Parler des modes de garde possibles.
</t>
  </si>
  <si>
    <t xml:space="preserve">Point par rapport au sommeil
Projet de Mme par rapport a un éventuel déménagement
</t>
  </si>
  <si>
    <t xml:space="preserve">Bébé agité. Mme essaie de le rassurer. Se clame vite dans les bras mais peu de temps
Mme parle à son bébé quand elle s’en occupe
</t>
  </si>
  <si>
    <t xml:space="preserve">Alimentation : question sur les quantités
Parlé des pleurs et du sommeil : en journée ne dort que dans les bras, pleure plus en journée
</t>
  </si>
  <si>
    <t xml:space="preserve">Place du père : problématique pour Mme qui ne souhaite pas lui laisser sa place, Mr ne prenant pas de nouvelles de son fils
Place de la mère de Mme chez qui elle est hébergée
</t>
  </si>
  <si>
    <t>58 et 73</t>
  </si>
  <si>
    <t>présentation de la puéricultrice à la famille _x000D_
_x000D_
point sur la santé du bébé (RCIU)_x000D_
_x000D_
point sur la santé psychologique de la maman</t>
  </si>
  <si>
    <t>écoute bruit du cœur du bébé_x000D_
maman pose des questions sur le développement de son bébé _x000D_
reconnait aux mouvements de son bébé si "il aime ou pas".</t>
  </si>
  <si>
    <t>maman angoissée par la dernière échographie ( RCIU)._x000D_
a peur de la mort de son bébé;_x000D_
proposition soutien psychologique par pédopsy à la maternité._x000D_
papa touche le ventre de sa femme.</t>
  </si>
  <si>
    <t>dernière échographie et monitoring  lus et expliqués par la sage femme.</t>
  </si>
  <si>
    <t>papa présent, est en arrêt maladie ( problème dos)._x000D_
discussion autour des soins de Monsieur. _x000D_
organisation si hospitalisation de la maman discutée.</t>
  </si>
  <si>
    <t>rencontre avec le bébé _x000D_
répondre aux questions relatives à la prise en charge des besoins du bébé</t>
  </si>
  <si>
    <t>portage adapté par la mère, change du bébé.  _x000D_
communication verbale et échange par le regard chaleureux.</t>
  </si>
  <si>
    <t>suite césarienne ( infection de la cicatrice) _x000D_
fatigue de la mère, manque de sommeil._x000D_
babyblues abordé.</t>
  </si>
  <si>
    <t>prise de poids correcte. _x000D_
alimentation lait artificiel._x000D_
douleurs liées à la digestion ( problème de constipation).</t>
  </si>
  <si>
    <t>la découverte des signaux de l'enfant._x000D_
l'alimentation du bébé</t>
  </si>
  <si>
    <t>Repertorier les besoins de la patiente en utilisant le jeu de cartes ; Puis aborder 1 ou 2 themes choisis</t>
  </si>
  <si>
    <t>Maman  inquiete du bien etre de son bb ; Parle de lui  en touchant son ventre ; Pose des questions sur son developpement</t>
  </si>
  <si>
    <t xml:space="preserve">Hospitalisation il y a qq jours car contractions uterines ressenties =&gt; stressant +++ pour maman ; Doit se reposer , se sent fatiguée , a le contre coup ;
-Positions qd on doit rester au repos ;
-Santé psychologique : stress de Me , papa cool
</t>
  </si>
  <si>
    <t>Explication derniere echo : developpement et croissance du bb</t>
  </si>
  <si>
    <t>Relation avec entourage familial complexe =&gt; distance et eviction volontairement instaurées par Me pour se proteger =&gt; evolution apres naissance du BB ??</t>
  </si>
  <si>
    <t>Madame et Monsieur ont choisi 13 Themes ; Sujets abordés ce jour : La preparation à l’accouchement , le stress de devenir parent</t>
  </si>
  <si>
    <t xml:space="preserve">Maman stressée avec beaucoup de questions ;
Sentiment d’isolement amplifié du fait du repos préconisé à la maison car risque d’accouchement prematuré =&gt; sort peu , se sent ‘ coupée’ de l’exterieur 
</t>
  </si>
  <si>
    <t>Répondre aux thématiques des parents par rapport à l'arrivée du bébé - alimentation, pleurs, sommeil</t>
  </si>
  <si>
    <t>portage adapté, relation mère enfant satisfaisante, geste adapté et relation verbale pendant le change.</t>
  </si>
  <si>
    <t>alimentation artificiel du bébé - quantitée- _x000D_
troubles du transit - conseils donnés- _x000D_
pleurs le soir - portage et conseils.</t>
  </si>
  <si>
    <t>relation avec la mère de Madame. grand mère envahissante._x000D_
sortie sur l'extérieur avec le bébé.</t>
  </si>
  <si>
    <t>Développement de l'enfant_x000D_
suivi médical et vaccination</t>
  </si>
  <si>
    <t>temps sur tapis d'éveil - interaction mère enfant - père en retrait_x000D_
utilisation fiche numéro N° 6 - décoder les signaux de l'enfant - verbaliser gestes et attitudes - maman très à l'écoute de son bébé réponses très adaptées.    très bonne relation _x000D_
papa ne souhaite pas participer.</t>
  </si>
  <si>
    <t>point sur son manque de sommeil. papa prend le relais la nuit</t>
  </si>
  <si>
    <t>alimentation ( problème au sujet du lait infantile retiré du marché). bébé a du mal a s'adapter au nouveau lait - troubles du transit. _x000D_
rdv médical programmé</t>
  </si>
  <si>
    <t>place du papa et sa participation qui a priori convient à Madame._x000D_
ne souhaitait pas participer à l'activité sur tapis d'éveil car douleur dorsal importante.</t>
  </si>
  <si>
    <t>développement de l'enfant _x000D_
suivi médical</t>
  </si>
  <si>
    <t xml:space="preserve">Repertorier les besoins de la patiente en utilisant le jeu de cartes ;
Puis aborder 1 ou 2 themes choisis parmi les cartes 
</t>
  </si>
  <si>
    <t>Maman attentive aux mouvements de son bébé in utero : décrit bien les sensations qu’elle ressent qd il bouge ; Touche son ventre pdt l’entretien</t>
  </si>
  <si>
    <t xml:space="preserve">Limites physiques engendrees par la grossesse =&gt; se sent parfois trop fatiguée pour certaines activites ;
Problemes de sommeil ;
Problemes de circulation sanguine dus à la compression de l’uterus sur certains vaisseaux =&gt; provoquent des oedemes aux membres inferieurs
</t>
  </si>
  <si>
    <t xml:space="preserve">Palpation ventre maman =&gt; info par rapport au positionnement du bébé 
Ecoute des bruits du cœur du bébé
</t>
  </si>
  <si>
    <t>Grand mere maternelle est assistante maternelle =&gt; Maman envisage qu’elle garde le bébé qd reprise travaille =&gt; reflexion sur differenciation role gd mere / role assistante maternelle</t>
  </si>
  <si>
    <t>Me a choisi 14 themes ;   Theme abordé ce jour =gestion des demarches administratives</t>
  </si>
  <si>
    <t xml:space="preserve">Père du bébé absent du domicile toute la semaine car en deplacement pour son travail =&gt; sentiment de solitude amplifié pour Me </t>
  </si>
  <si>
    <t>56-73</t>
  </si>
  <si>
    <t>Présentation de la Puer _x000D_
revoir état de santé de Mme</t>
  </si>
  <si>
    <t>Ecoute de son BB avec monitoring_x000D_
Inquiétude par rapport à prise de poids trop importante du BB_x000D_
Investissement des parents pour préparation matérielle de l'accueil</t>
  </si>
  <si>
    <t>Fatigue maternelle_x000D_
Bilan sanguin_x000D_
Interprétation de sa dernière écho par la SF_x000D_
RDV avec diététicienne</t>
  </si>
  <si>
    <t>Prise de poids trop importante</t>
  </si>
  <si>
    <t>Mme a voulu échanger sur son rôle dans les soins quotidiens du BB lorsqu'il sera né</t>
  </si>
  <si>
    <t>Aménagement du logement et soins quotidien du BB</t>
  </si>
  <si>
    <t>Ce jour, Madame bien investie personnellement: maquillée, bien habillée malgré sa prise de poids conséquente. Dans les visites passées, la SF a pu noter qu'elle était moins bien attentionnée à cette dimension "physique".</t>
  </si>
  <si>
    <t>56</t>
  </si>
  <si>
    <t>Refaire le point sur l'état de santé de Mme _x000D_
Revoir où en est la préparation matérielle pour l'accueil du BB</t>
  </si>
  <si>
    <t>Madame prend le temps de caresser son ventre et évoque les nuits où elle est réveillée car BB bouge beaucoup. Madame parle de la musique qu'elle écoute et qui entraine des réactions de son BB différentes en fonction des morceaux choisis.</t>
  </si>
  <si>
    <t>Madame continue de prendre un peu trop de poids malgré les conseils de la diététicienne. Elle présente également des oedèmes. Elle essaie de marcher ++ et va à la piscine 3h par semaine. Elle a parfois des douleurs dans le haut du ventre qui sont soulagées par des bains.A ce soir un RDV avec sa SF</t>
  </si>
  <si>
    <t>Prise de poids dans les courbes sup.</t>
  </si>
  <si>
    <t>Discussion de Mme avec M. pour voir quelle place il compte prendre. M. s'investit actuellement dans les travaux d'aménagement en vue de l'accueil du BB.</t>
  </si>
  <si>
    <t>Investissement du père</t>
  </si>
  <si>
    <t>L’objectif principal était d’établir avec madame un climat de confiance, d’en savoir un plus sur son histoire personnelle, de savoir comment elle se portait et de pouvoir évaluer avec elle ses besoins grâce à l’outil d’investigation des besoins.</t>
  </si>
  <si>
    <t>Nous avons surtout échangé (plus qu’observé) sur comment se comportait son bébé dans son ventre : « il bouge toute la journée. Si on le stimule il répond. » Nous avons abordé le choix du prénom, la réaction de madame face au fait que ce soit un petit garçon.</t>
  </si>
  <si>
    <t>Concernant les thématiques proposées dans le classeur, nous avons surtout abordé le sommeil de la mère. Madame ayant passé une nuit moyennement bien la veille. Nous avons parlé des cours d’accouchement qu’elle a démarrés depuis trois semaines. Ces cours ainsi que la visite des locaux de la maternité (chambre/salle d’accouchement/organisation) l’ont rassurée. Elle dit ne pas être angoissée et stressée par l’accouchement.</t>
  </si>
  <si>
    <t>Nous avons évoqué les rendez-vous passés dernièrement pour elle et son bébé : la troisième échographie. Elle a pu me dire que son bébé était « en très bonne santé ». Elle m’a dit le poids qu’il faisait, la longueur de son fémur.</t>
  </si>
  <si>
    <t xml:space="preserve">Nous avons beaucoup parlé du papa du bébé qui est à l’étranger pour le moment, il ne revient que fin février début mars. Nous avons parlé de comment elle vivait cet éloignement, des moyens mis en place pour pallier ce manque de l’organisation au retour du papa. 
Nous avons évoqué le soutien familial (parents et sœurs de madame), son histoire familiale et les liens qu’elle pouvait avoir avec chacun des membres de sa famille.
</t>
  </si>
  <si>
    <t>4 thèmes sont ressortis : l’alimentation du bébé, la gestion des démarches administratives, la découverte des signaux de l’enfant et le suivi médical de l’enfant.</t>
  </si>
  <si>
    <t>Thèmes également abordés : recherche du mode de garde.</t>
  </si>
  <si>
    <t>Cette visite avait pour objectif de reprendre avec la mère un ou plusieurs des 4 thèmes que la mère avait référencés lors de la dernière VAD. Un autre objectif : rencontrer le père pour la première fois (ce dernier est revenu il y a dix jours de Martinique où il travaillait).</t>
  </si>
  <si>
    <t>2 à 3 minutes ont été consacrées à l’observation du ventre de la mère. La mère a caressé son ventre et l’a regardé à ce moment-là.</t>
  </si>
  <si>
    <t xml:space="preserve">Sur les thèmes répertoriés dans le classeur, le sommeil de la mère a été abordé. La mère a pu exprimer son manque de sommeil actuellement, ses nuits entrecoupées de moments de réveil. Des conseils ont pu lui être apportés : se reposer la journée par exemple.
Nous avons aussi échangé sur les derniers rv liés au suivi de grossesse. La mère a pu dire que tout allait bien, elle n’avait pas d’inquiétudes par rapport à cela et pas de questions.
</t>
  </si>
  <si>
    <t>Deux thèmes ont été abordés : l’alimentation du bébé à la naissance et le suivi médical du bébé. Concernant l’alimentation, nous avons échangé avec la mère sur ce qu’elle souhaitait pour son bébé, elle a pu évoquer son manque de confiance en elle par rapport à l’allaitement maternel, sa peur de ne pas y arriver, le fait qu’elle n’ait pas envie d’allaiter en public… J’ai pu la rassurer par rapport à cela en lui expliquant le rôle de l’infirmière puéricultrice à la maternité et mon rôle après lorsqu’elle sera sortie de la maternité. Nous avons aussi échangé avec le père de l’allaitement et des valeurs culturelles (père d’origine brésilienne pour qui l’allaitement maternel est évident à la naissance). Concernant le suivi médical, j’ai donné des informations sur qui pouvait le faire (médecin généraliste, pédiatre ou médecin PMI), sur les vaccins qui existaient et sur la nécessité d’être mobile (le père n’ayant pas le permis).</t>
  </si>
  <si>
    <t xml:space="preserve">Nous avons abordé plusieurs thèmes :
Les voyages de bébé : le père étant brésilien, nous avons échangé sur la possibilité que la famille parte en voyage avec bébé et dans ce cas, la nécessité du vaccin BCG.
Le vécu de la grossesse : l’arrivée du père il y a dix jours et le vécu de la mère par rapport à cela. Les deux parents ont pu dire qu’ils profité pleinement de ces dernières semaines de grossesse. Le père a pu faire part de son admiration face à ce ventre qui augmente de volume et ce bébé qui bouge beaucoup, ainsi que de son impatience de rencontrer ce bébé.
L’accueil du bébé : les parents avaient des questions par rapport aux démarches administratives notamment sur le fait de pouvoir donner au bébé la nationalité du père. Je les ai renvoyé vers la préfecture. Nous avons aussi échangé sur l’organisation quand il faudrait partir à la maternité (père sans permis) : soutien familial ou appel du SAMU ou pompiers. 
</t>
  </si>
  <si>
    <t>La visite a duré 1h15. Le père et la mère étaient dans l’échange avec moi et entre eux. Même s’ils n’avaient pas beaucoup de questions, les échanges ont été intéressants. La double culture familiale a permis d’aborder des thèmes comme la religion, les coutumes de chaque pays. Nous avons convenu en fin de visite que la mère me rappelle lors de son séjour à la maternité afin que nous planifions la visite dès son retour à la maison.</t>
  </si>
  <si>
    <t>L’objectif principal était la présentation de ce bébé né le 7 avril 2017. Les autres objectifs étaient : pesée du bébé et répondre aux questions de la mère et du père par rapport à l’arrivée du bébé.</t>
  </si>
  <si>
    <t>J’ai observé la relation parents-bébé à plusieurs reprises au cours de la visite, sur 2 minutes environ à chaque fois. La mère a regardé son bébé à plusieurs reprises, celui-ci dormait sur elle. Le père, assis près de sa compagne, a regardé souvent bébé, détaillant ce que ce bébé pouvait faire, même s’il dormait. Les parents étaient très attentifs aux petits mouvements de visage, petits rictus de leur enfant. J’ai bu observé un attachement sécurisant entre le bébé et les parents. Le bébé a dormi sur sa mère tout le temps de la visite.</t>
  </si>
  <si>
    <t>Nous avons évoqué succinctement l’alimentation de la mère qui allaite son bébé. Nous avons échangé autour su sommeil de la mère et du bébé. La mère expliquant par exemple tirer son lait pour que le père prenne le relais la nuit afin qu’elle se repose un peu plus. Le bébé pleur surtout lorsqu’il a faim, la mère n’avait donc, à ce jour, pas de problème de sommeil. Il n’a pas été évoqué de baby blues.</t>
  </si>
  <si>
    <t xml:space="preserve">Nous avons échangé sur le rythme de sommeil  du bébé, sur la croissance du bébé les premières semaines (prise de poids par rapport à l’allaitement), sur le transit du bébé (particulier lorsque la mère allaite), sur la possibilité que l’enfant régurgite (ce qui n’est pas le cas). 
La douleur du bébé a été abordée car le bébé est né avec la ventouse. Il a eu du doliprane pendant les deux jours qui ont suivi sa naissance.
Nous avons échangé sur le rendez-vous médical à prévoir pour le premier mois et sur les vaccins.
</t>
  </si>
  <si>
    <t xml:space="preserve">La place du père a été abordée. Le père de ce bébé est présent. Il participe à la prise en charge du bébé, sauf le bain pour lequel il ne se sent pas encore à l’aise. Nous avons pu échanger sur le fait que le père a sa place à prendre même quand la mère allaite. 
Nous avons passé pas mal de temps autour du vécu de l’accouchement, du rôle du père à ce moment-là aussi.
</t>
  </si>
  <si>
    <t xml:space="preserve">Les parents n’avaient pas beaucoup de question à poser sur le développement ou la prise en charge de leur enfant. La visite post natale s’est faite à 14 jours de vie car le bébé est né juste avant ma semaine de congés. Les parents avaient eu la semaine suivant la naissance la visite de la sagefemme dans le cadre du Prado et des questions avaient d’ores et déjà pu être posées.
La prochaine visite a été planifiée dans un mois
</t>
  </si>
  <si>
    <t>La mère m’a contacté le 2 mai pour me dire que son bébé pleurait plus qu’avant, et qu’il s’énervait au sein. Je lui ai proposé de passer la voir ce jour à son domicile, ce qu’elle a accepté.</t>
  </si>
  <si>
    <t xml:space="preserve">Nous avons observé le bébé pendant environ 10 minutes par période de deux à 3 minutes.
La mère regarde son bébé avec attention, pendant plusieurs minutes. Elle essaie de traduire les pleurs de ce dernier, « là je vois qu’il a faim quand il chercher comme cela ». Lorsque je fais des commentaires sur la façon dont il est installait, dont il s’endort, la mère le regarde également avec attention.
Le père regarde également son bébé régulièrement même si nous échangeons entre nous. Il sourit en le regardant, il semble être en admiration devant ce bébé. Le regard du père s’accompagne assez rapidement d’un geste, il lui touche la main, ou le pied ou bien lui caresse le ventre. Ce que peut aussi faire la mère.
</t>
  </si>
  <si>
    <t xml:space="preserve">Nous avons parlé de l’alimentation de la mère. Son bébé a des coliques, je lui ai donc conseillé d’être attentive à son alimentation (si un aliment cause des désagréments à son bébé, mieux vaut ne pas trop le consommer). 
Nous avons évoqué le sommeil de la mère ainsi que celui de son bébé. 
</t>
  </si>
  <si>
    <t xml:space="preserve">Les douleurs du bébé ont été abordées notamment les coliques. Nous avons beaucoup parlé des pleurs du bébé, des raisons pour lesquelles il pouvait pleurer. Nous avons parlé des moyens que l’on pouvait utiliser pour calmer son bébé. J’ai rassuré les parents sur le fait qu’ils pouvaient bercer, cajoler leur bébé, que ce dernier ne faisait pas de caprices, qu’il avait des besoins. Les parents ont pu me faire part de leur peur de faire des erreurs avec leur bébé. 
L’alimentation a été abordée : AM qui marche très bien (55g par jour), besoin d’introduction d’un biberon de lait artificiel ? 
Le transit 
Le développement du bébé notamment ses compétences du moment : leur bébé a les yeux bien  ouverts, il observe autour de lui, les parents indiquent qu’il commence à mieux tenir sa tête. 
Le sommeil : la capacité du bébé à s’endormir seul, ce qu’il a pu faire pendant la visite pendant que nous l’observions. Sa position pendant qu’il dort, les cycles de sommeil et la qualité du sommeil.
Le langage : le père étant d’origine étrangère, nous avons discuté des capacités de l’enfant à enregistrer deux ou trois langues en même temps.
La cicatrisation de l’ombilic : le cordon est tombé et il y a un doute sur un éventuel bourgeon (consultation médicale dans une semaine) et conseils sur les soins à effectuer d’ici là.
La fontanelle : le père se demandait ce que c’était. Explication sur la formation du crâne, sur la soudure des os, sur la surveillance de la fontanelle.
</t>
  </si>
  <si>
    <t xml:space="preserve">Nous avons un peu parlé de la sœur de la mère qui vient aussi d’avoir un bébé et qui vit une expérience différente : chaque parent, chaque bébé est différent.
Les pleurs du bébé et le rôle du parent qui rassure celui-ci.
Le portage par le parent qui peut être bénéfique pour le bébé quand celui-ci est énervé ou tendu par des coliques par exemple.
La mère indique que son conjoint la soutient, il est présent. Il peut donner un biberon de lait tiré quand elle a besoin de se reposer.
</t>
  </si>
  <si>
    <t xml:space="preserve">La mère me remercie vivement d’être venue pour leur apporter des conseils et peser le bébé.
La prochaine visite aura lieu dans deux semaines, le couple souhaite la conserver plutôt que de la repousser. Besoin de refaire le point notamment sur l’alimentation.
</t>
  </si>
  <si>
    <t>Il s’agissait de faire le point sur le poids du bébé et sur l’allaitement maternel.</t>
  </si>
  <si>
    <t>Le père et la mère regardent leur bébé avec bienveillance. Le père est en admiration devant son enfant. Nous avons observé le bébé qui dormait paisiblement sur le coussin d’allaitement. Puis le bébé a pas mal pleuré après la tétée, la mère a regardé son bébé essayant de trouver des solutions pour que celui-ci se calme et s’apaise. Le regard de la mère était plutôt inquiet et interrogateur de ce que pouvaient bien traduire ces pleurs.</t>
  </si>
  <si>
    <t>Le sommeil de la mère : la mère a pu dormir quelques nuits plus longuement du fait que les écarts entre deux tétées s’allongent. De plus, la mère réussit à faire une sieste l’après-midi.</t>
  </si>
  <si>
    <t xml:space="preserve">Les douleurs du bébé : le bébé pleure à la fin de la tétée. Nous avons réfléchi avec les deux parents sur ce qui pourrait être à l’origine de ces pleurs. Nous avons beaucoup parlé de l’alimentation et de la façon dont le bébé mangeait. Nous avons parlé du rythme du bébé aussi (présence d’une autre personne pendant quelques jours au domicile du couple). La mère indiquant qu’elle a pensé à un reflux, sur conseil auprès de la maternité où elle a accouché, un traitement médicamenteux a été mis en place. 
L’alimentation du bébé : l’allaitement maternel.
Le transit du bébé : différence entre un bébé allaité et un bébé qui est nourri au biberon.
Le développement du bébé : les sourires et les premiers gazouillis.
Le suivi médical : le rv médical du 2ème mois est prévu avec les vaccins à faire. La visite du 1er mois a été faite, BCG fait.
Le sommeil du bébé : le bébé dort actuellement dans la chambre des parents. Nous avons évoqué le moment où bébé irait dormir dans sa chambre.
</t>
  </si>
  <si>
    <t xml:space="preserve">Les pleurs du bébé : nous avons évoqué le sentiment que la mère pouvait ressentir face à ce bébé qui pleurait tout de suite après la tétée et qui ne voulait pas retourner au sein , continuant de pleurer sur le sein et refusant de le prendre. Rôle du père qui prend le relai pour soulager la mère.
Nous avons parlé de l’entourage des parents : la sœur du père et la sœur de la mère ont eu des enfants presque en même temps que la naissance de leur bébé. 
</t>
  </si>
  <si>
    <t>Les parents sont attentifs aux conseils donnés.</t>
  </si>
  <si>
    <t>Faire le point sur l’allaitement du bébé et sur l’allaitement maternel</t>
  </si>
  <si>
    <t>Quand la mère arrive, elle regarde son bébé. J’assiste au repas du bébé, madame lui donne le biberon. Elle le prend de façon enveloppante dans ses bras, elle regarde son bébé, elle lui parler. Le bébé pleure au cours du biberon. Elle essaie de le calmer en le changeant de position dans ses bras et en lui parlant aussi.</t>
  </si>
  <si>
    <t>La fatigue éventuelle : la mère dit qu’elle va bien, qu’elle se repose. Lors de la visite, je constate qu’elle est détendue, et reposée.</t>
  </si>
  <si>
    <t xml:space="preserve">Pleurs évoqués : le bébé pleure pendant le repas ou à la fin du repas de façon non régulière, un repas peut bien se passer.
Santé : les parents se posent la question d’un éventuel reflux, nous échangeons alors sur les signes visibles ou non d’un reflux. Une visite médicale doit avoir lieu la semaine prochaine, un point sera alors fait pour éventuellement confirmer avec le docteur le reflux et envisager un changement de lait.
Sommeil : première nuit faite, les parents étaient content de cela.
Eveil : nous avons regardé ensemble le bébé, observer les mouvements qu’il faisait avec ses membres, les sourires qu’il fait. Nous avons évoqué le fait qu’il gazouille de plus en plus.
Transit : les parents ont remarqué que les selles étaient plus compactes (diminution de l’allaitement maternel)
</t>
  </si>
  <si>
    <t xml:space="preserve">Rôle du père : celui-ci est présent et impliqué dans la prise en charge de son fils. 
Comparaison avec le fils de la sœur de madame qui évalue différemment de leur bébé.
</t>
  </si>
  <si>
    <t>Début de la visite en compagnie du père seulement car il y a eu un malentendu par rapport à la date de la visite. La mère a cependant participé à la deuxième moitié de la visite.</t>
  </si>
  <si>
    <t xml:space="preserve">Faire le point sur l’alimentation du bébé.
Faire le point par rapport à la consultation médicale des deux mois.
</t>
  </si>
  <si>
    <t>Le bébé était installé sur le canapé sur un coussin d’allaitement. Le père assis juste à côté de son bébé : il regarde à plusieurs reprises son bébé et le caresse. Le bébé regarde son père avec attention, il lui sourit et gazouille. La mère installée un peu plus loin sur un pouf, regarde le bébé également. Lorsqu’elle se met à côté de lui pour s’en occuper, au moment notamment de la pesée, le bébé cherche sa mère du regard. La mère parle à son bébé également. Les interactions entre le bébé et ses deux parents sont satisfaisantes.</t>
  </si>
  <si>
    <t xml:space="preserve">Essentiellement sur le sommeil pour savoir si la mère arrivait à se reposer.
Nous avons également évoqué sa santé « mentale », puisqu’elle reprend le travail dans quelques semaines. 
</t>
  </si>
  <si>
    <t xml:space="preserve">Par rapport à sa santé : le bébé a eu sa visite des deux mois. Le médecin a évoqué un reflux. Nous avons échangé par rapport à cela : choix du lait, médicaments en cours, conseils pratiques, évolution. Difficultés rencontrées par rapport au fait que les conseils du médecin différaient un peu avec mes connaissances. Nous avons donc évoqué cela afin de rassurer les parents.
Nous avons échangé sur les conseils autour de la déshydratation du bébé, étant donné les fortes températures d’il y a quelques jours.
Concernant son développement, nous avons observé ce que pouvait faire le bébé durant la visite et échangé autour de ses compétences du moment (capacité à faire ses nuits, il commence à attraper les objets, il les porte à la bouche, il est très souriant, il gazouille)
Concernant le sommeil, nous avons échangé sur les habitudes de sommeil du bébé et sur le rythme et conditions de sommeil : le bébé fait actuellement ses siestes dans le canapé sur un coussin d’allaitement ou dans un transat, il s’endort dans les bras. 
</t>
  </si>
  <si>
    <t xml:space="preserve">Comparaison avec le neveu du couple du même âge que leur bébé.
Les parents évoquent un voyage au Portugal en  septembre 2017, pour rencontrer famille du père. La mère souhaite des conseils concernant le voyage en voiture. Ce thème sera abordé lors de la prochaine visite.
</t>
  </si>
  <si>
    <t>Faire le point sur l’alimentation (quantité de lait dans chaque biberon, fréquence des repas) et sur le rythme de bébé</t>
  </si>
  <si>
    <t>La mère parle à son bébé quand elle le regarde, quand elle s’en occupe. Le bébé répond aux sollicitations de sa mère, il cherche du regard sa mère, qui répond à ses sollicitations en lui parlant. Le père regarde beaucoup son bébé, il le touche presque systématiquement. Le bébé lorsqu’il est installé à distance, mais pas trop loin, de sa mère et de son père, chercher chacun de ses parents du regard.</t>
  </si>
  <si>
    <t xml:space="preserve">Question posé autour de la fatigue qui peut exister du fait de la reprise du travail. La mère dit ne pas être fatiguée mais trouve que les journées sont chargées. Le fait que bébé se réveille plus tôt le matin, lui coupe son sommeil et fait qu’elle peut être plus fatiguée dans ce cas-là. </t>
  </si>
  <si>
    <t xml:space="preserve">Echange autour de l’alimentation du bébé car il se réveille plus tôt que d’habitude depuis trois jours, et réclame donc un biberon de plus. Arrêt de l’allaitement. Conseils donnés autour du besoin de manger de bébé : pleure-t’il parce qu’il a faim ou bien c’est autre chose qui le réveille ? De quoi a-t-il besoin à ce moment-là ? Quelles sont plus globalement les raisons de pleurs du bébé ?
Nous échangeons sur les conséquences de la reprise du travail de la maman sur le bébé. La mère est en demande de ce que peut ressentir son bébé par rapport à son absence.
Elimination : je questionne cela par rapport à ces réveils en fin de nuit.
Sommeil : conseils donnés par rapport au rythme du bébé et à ces compétences. Le couple souhaite installer son bébé dans sa propre chambre d’ici quelques jours. Le père endort son bébé  dans ses bras avant de le poser dans le transat ou dans son lit. 
Question autour de l’excroissance qu’a ce bébé sur une main. Le bébé s’est accroché dedans et cela a saigné. Le bébé  a été vu par le médecin, rendez-vous dermato à prendre. Nous échangeons alors sur la douleur pouvant être ressenti par le bébé.
Compétences du bébé : nous observons ensemble le bébé essayer de toucher les jouets de l’arche au-dessus de lui lorsqu’il est installé dans le transat. Cela nous permet d’échanger sur les compétences du bébé à cet âge d’un point de vue moteur.  Le père installe aussi son bébé devant moi sur le ventre pour me montrer ce dont il est capable. Les deux parents sont en admiration devant leur bébé et devant ce qu’il est capable de faire.
</t>
  </si>
  <si>
    <t xml:space="preserve">Prise en charge du bébé par le père pendant que la mère est au travail.
Différence entre la prise en charge par le père et par la mère, échanges autour de cela.
</t>
  </si>
  <si>
    <t>Peut-être que la prochaine fois, cet outil sera à réutiliser afin de préciser les besoins des familles par rapport aux futures visites.</t>
  </si>
  <si>
    <t xml:space="preserve">Faire le point sur l’alimentation et le sommeil du bébé, parler de l’organisation des futures vacances avec bébé. </t>
  </si>
  <si>
    <t>Les deux parents sont toujours très attentifs à leur bébé. Ils le regardent et lui parlent de façon adaptée. Le bébé regarde ses parents, il les cherche du regard quand ceux-ci ne sont plus dans leur champ de vision. La mère a donné le biberon pendant la visite, elle regarde son bébé et ses gestes sont tendres avec celui-ci. Pendant la visite, le bébé a sollicité ses deux parents qui ont répondu à ses attentes de façon adaptée.</t>
  </si>
  <si>
    <t xml:space="preserve">L’alimentation a été évoquée compte tenu des conseils donnés lors de la dernière visite. En suivant ces conseils, le rythme des biberons a été modifié de façon à ce que bébé réclame moins. Ce nouveau rythme semble lui convenir. La prise de poids de bébé est convenable.
Les troubles digestifs ont été abordés : Le bébé a toujours un traitement pour les reflux (lait adapté et traitement médicamenteux).
Le transit est normal.
La santé de bébé : les vaccins ont été abordés notamment le nouveau calendrier vaccinal du vaccin contre la méningite à méningocoques.
L’éveil : nous avons évoqué les compétences de bébé aujourd’hui âgé de 4 mois et 22 jours, ses compétences motrices mais aussi son développement psychologique. Les parents sont attentifs aux conseils donnés et posent des questions. Nous observons le bébé sur le ventre, relever la tête. Je fais remarquer aux parents le regard de leur bébé qui les cherche à plusieurs reprises. 
Le voyage de bébé : conseils donnés par rapport à l’hydratation du bébé en fonction des températures extérieures, par rapport au long trajet en voiture.
La diversification alimentaire a été abordée, des conseils ont été prodigués, un document PMI a été laissé aux parents.
</t>
  </si>
  <si>
    <t>A ce jour c’est le père qui prend en charge son bébé. Il ne travaille pas et passe son permis de conduire. Il a trouvé un emploi pour octobre 2017. Lorsque le père travaillera c’est la mère qui prendra le relais pour s’occuper de son bébé. Une garde occasionnelle par l’assistante maternelle est également envisagée.</t>
  </si>
  <si>
    <t>Je fais parvenir aux parents le nouveau calendrier vaccinal afin qu’ils en échangent avec leur médecin traitant à la prochaine consultation médicale.</t>
  </si>
  <si>
    <t>Faire le point sur l’alimentation et sur l’évolution du bébé. Echanger autour du voyage au Portugal durant lequel la famille du père faisait connaissance avec le bébé.</t>
  </si>
  <si>
    <t>Très bonne relation parents-enfant observée. Les parents regardent le bébé, ils lui parlent. Le bébé répond aux sollicitations de ses parents. Il sourit beaucoup, il gazouille.</t>
  </si>
  <si>
    <t>La mère semble aller bien. Elle a arrêté son travail pour s’occuper de son bébé, c’est le père qui travaille maintenant. Une garde par une assistante maternelle est cependant envisagée pour permettre à la mère de se dégager du temps pour elle et pour ses démarches liées à une recherche d’emploi.</t>
  </si>
  <si>
    <t xml:space="preserve">Nous avons échangé sur les progrès du bébé, sur ce qu’il était capable de faire sur le plan moteur et sur son éveil. 
Alimentation : un point a été fait du fait que le bébé a démarré la diversification. Le père étant portugais, il propose aussi à son bébé des aliments qu’il a connu dans son enfance. 
Sommeil : le bébé dort sa nuit complète dans sa chambre et il fait 3 siestes par jour. Le rythme est pris maintenant. 
Transit : normal.
Voyage de bébé : le trajet en voiture vers le Portugal s’est bien passé, pas de souci particulier. Lors du séjour, il a fallu veiller à hydrater le bébé car les températures étaient plus élevées. 
</t>
  </si>
  <si>
    <t>Etant donné que le père reprend le travail alors qu’avant c’était lui qui prenait en charge son bébé, nous avons échangé sur ce changement de situation. C’est donc désormais la mère qui va prendre plus en charge le bébé. Les parents semblent sereins face à ce changement de situation.</t>
  </si>
  <si>
    <t xml:space="preserve">Prochaine visite fixée dans trois mois. Les parents sont à ce jour moins demandeurs de conseils. Ils ont pris leurs marques avec leur bébé et cela se passe bien. </t>
  </si>
  <si>
    <t>036</t>
  </si>
  <si>
    <t>Le bébé a 9 mois ce jour. Faire le point sur son éveil psychomoteur et sur son alimentation. Faire également le point sur le rythme des parents étant donnés que le père a repris une activité professionnelle.</t>
  </si>
  <si>
    <t>La relation père/bébé et mère/bébé est adaptée. Chacun des deux parents regardent son enfant, lui parle et réponde à ses sollicitations. Le bébé est également en recherche de l'attention de ses parents. Les parents agissent beaucoup par le toucher.</t>
  </si>
  <si>
    <t>La mère a changé de travail et donc d'horaires . Nous avons donc échangé sur son nouveau rythme à domicile avec son bébé.</t>
  </si>
  <si>
    <t>L'éveil du bébé : la dernière visite a été effectué quand le bébé avait 6 mois donc l'évolution est importante depuis cette date. Nous avons échange sur les jeux à proposer, qui pourraient être adaptés aux compétences du bébé. Le bébé était installé sur un tapis avec son père juste à côté. Nous avons pu observer le bébé jouer._x000D_
L'alimentation_x000D_
Le sommeil</t>
  </si>
  <si>
    <t>Nous avons échangé sur les possibilités que les parents avaient de confier leur enfant si besoin.</t>
  </si>
  <si>
    <t>Faire le point sur l'évolution globale du bébé.</t>
  </si>
  <si>
    <t>La relation parents-bébé est parfaitement adaptée. Le bébé va vers ses deux parents, il les regarde et les sollicite. Le père et la mère sont tous les deux attentifs à leur bébé : ils le regardent, ont des gestes maternant, et ils lui parlent.</t>
  </si>
  <si>
    <t>La santé : le bébé a été malade au cours du dernier mois._x000D_
Le suivi médical et les vaccins_x000D_
L'alimentation : point sur ce qu'il mange en ce moment et ce qui peut lui être proposé. Echange autour des capacités de bébé a mangé une texture moins lisse._x000D_
Le poids du bébé._x000D_
Le transit_x000D_
Le sommeil et le rythme de sommeil de bébé._x000D_
Le langage de bébé</t>
  </si>
  <si>
    <t>Echange autour de l'éveil du bébé et de ce qui peut lui être proposé._x000D_
Vigilance des parents par rapport au fait que le bébé bouge +++ et peut se blesser rapidement.</t>
  </si>
  <si>
    <t>Prochaine visite planifiée après les un an du bébé. Visite proposée et rapidement validée par les parents qui disent s'être habitués à ce que je passe régulièrement faire le point sur l'évolution de leur bébé.</t>
  </si>
  <si>
    <t>faire le point de l'intervention PANJO_x000D_
Faire le point sur l'évolution de bébé</t>
  </si>
  <si>
    <t>Observation de bébé sur son tapis de jeu. Bébé dans l'interaction avec ses parents, avec l'adulte en général.</t>
  </si>
  <si>
    <t>Santé mentale de la mère liée au rythme travail/bébé</t>
  </si>
  <si>
    <t>Santé de bébé : vient d'avoir la varicelle/visite médicale en cours et vaccins faits_x000D_
alimentation revue_x000D_
éveil de bébé : point sur les jouets à proposer et sur son éveil psychomoteur</t>
  </si>
  <si>
    <t>Bilan de l'accompagnement PANJO :_x000D_
- La mère admet ne pas avoir voulu répondre au courrier envoyé dans un premier temps pour proposer la visite pour présenter PANJO. A accepté de me rencontrer car dit s'être sentie obligée. A accepté PANJO car "ne voulait pas être une mauvaise mère."_x000D_
- bilan très positif de mon accompagnement, contente des conseils apportés_x000D_
- pas du tout choquée par le questionnaire téléphone_x000D_
- La mère a envie que le suivi se prolonge tous les trois ou 4 mois. Prochaine Visite aux 14 mois du bébé</t>
  </si>
  <si>
    <t>Faire le point sur l'évolution du bébé. Echanger avec la mère sur sa reprise du travail.</t>
  </si>
  <si>
    <t>La mère a donné le biberon à son bébé, elle l'a changé et déshabillé avant qu'il ne soit pesé, elle l'a installé dans le transat sur la table à côté de nous : autant de moments durant lesquels la relation parent-enfant a pu être observée. La mère regarde son bébé, elle lui parle, le bébé regarde sa mère. Lorsque la mère se place à côté du bébé, celui-ci cherche sa mère du regard, il lui sourit. La mère embrasse son enfant. L'attachement observé est de bonne qualité autant dans les gestes de la mère que dans ses paroles.</t>
  </si>
  <si>
    <t>Compte tenu de sa reprise de travail, nous avons évoqué le nouveau rythme de vie de la mère. La mère dit être contente d'avoir repris son activité professionnelle, elle dit profiter de son bébé différemment. Nous échangé sur la séparation mère-bébé du fait que le bébé soit accueilli à la crèche.</t>
  </si>
  <si>
    <t>Le suivi médical : le bébé aura l'examen médical du 4ème mois dans qqs jours, nous avons évoqué les vaccins prévus._x000D_
Le poids du bébé : il a pris peu de poids ce mois-ci car il a été malade dernièrement._x000D_
L'alimentation : nous avons revu la fréquence des repas et la quantité donnée à chaque biberon. Nous avons aussi échangé autour de l'alimentation diversifiée, j'ai donné des conseils sur la façon de faire._x000D_
Le transit est normal._x000D_
Le sommeil : le bébé dort dans sa chambre depuis deux semaines, son sommeil est bon. Il fait trois siestes par jour._x000D_
L'accueil du bébé en collectivité et le vécu de la mère par rapport à cela, séparation mère-bébé due à la reprise du travail et incidences sur le bébé.</t>
  </si>
  <si>
    <t>Nous avons échangé sur la place du père. La mère souhaiterait qu'il passe plus de temps auprès de son bébé.</t>
  </si>
  <si>
    <t>Il s’agissait de faire plus amples connaissances avec cette mère. Je souhaitais connaitre ses attentes vis-à-vis de mon accompagnement.</t>
  </si>
  <si>
    <t>La mère a touché à plusieurs reprises son ventre pour me parler de son bébé, pour me décrire la façon dont il était installé dans son ventre. Elle a parlé de ce bébé à plusieurs reprises également en se projetant sur ce qui se passerait après la naissance.</t>
  </si>
  <si>
    <t xml:space="preserve">Nous avons parlé de l’alimentation de la femme enceinte et de la femme qui allaite.
Nous avons échangé sur l’activité de la mère durant cette grossesse : il s’agit d’une mère qui a du mal à se poser, qui a besoin de faire des choses. Nous avons donc parlé de l’accouchement et du besoin de cette mère d’arriver le jour de l’accouchement « en forme ». La mère est stressée par l’accouchement et ce qui pourrait se passer (épisiotomie, césarienne...), elle a beaucoup entendu parler de mauvaises expériences autour d’elle, ce qui a contribué à augmenter son stress. Nous avons beaucoup parlé du fait qu’elle devait le jour de l’accouchement faire part aux professionnels de ce qu’elle souhaitait pour son accouchement et de ses craintes afin qu’elle soit pris en charge de la meilleure façon qu’il soit.
Nous avons parlé du sommeil  après la naissance du bébé, et du besoin pour la mère de se reposer entre les repas de bébé.
</t>
  </si>
  <si>
    <t xml:space="preserve">Nous avons évoqué le suivi de grossesse. C’est une grossesse qui se passe bien, les examens sont normaux. Nous avons parlé du futur poids de naissance du bébé, et de la crainte de la mère que ce soit un gros bébé. Pour elle, gros bébé = difficultés à l’accouchement.
La mère a posé des questions sur les sensations ressenties dernièrement dans son ventre : bébé a le hoquet.
</t>
  </si>
  <si>
    <t xml:space="preserve">Nous avons parlé du rôle du père pendant cette grossesse, il s’agit d’un père soucieux de la bonne santé de sa compagne. Il lui demande de se reposer. La mère dit du père qu’il souhaite être présent pendant l’accouchement, qu’il sera présent pour s’occuper de bébé.
Nous avons parlé des parents du père, qui peuvent avoir des réflexions qui agacent la mère.
Nous avons parlé des parents de la mère qui ont une place importante. La mère dit que ses parents lui ont transmis des valeurs importantes, qu’elle aimerait transmettre à son bébé. La mère a une sœur jumelle qui a connu un accouchement difficile il y a deux ans, d’où sa peur pour elle pour cet accouchement.
</t>
  </si>
  <si>
    <t xml:space="preserve">L’alimentation du bébé
Le stress de devenir parents
La gestion des tâches administratives
La relation avec l’enfant
La connaissance des étapes de développement de l’enfant
La résolution des conflits dans le couple ou la famille
La découverte des signaux de l’enfant
Le suivi médical de l’enfant
</t>
  </si>
  <si>
    <t xml:space="preserve">Il s’agit d’une mère qui a besoin d’être rassurée par rapport à l’accouchement.
Elle est en attente de conseils pour après la naissance, pour faire en sorte que tout se passe bien à l’arrivée de bébé.
J’ai pu voir la chambre du bébé, donner des conseils sur l’aménagement du lit, les produits achetés pour les soins, le matériel.
Les échanges ont été riches.
</t>
  </si>
  <si>
    <t>La visite avait pour but de prendre des nouvelles de cette mère qui avait pu exprimer lors de la première visite des craintes quant à l’accouchement. L’objectif était aussi de reprendre la fiche avec les différents thèmes que la mère avait répertoriés et d’échanger autour de ces thèmes.</t>
  </si>
  <si>
    <t>La mère a des paroles bienveillantes vis-à-vis de ce bébé qui va arriver. Elle touche à plusieurs reprises son ventre.</t>
  </si>
  <si>
    <t>La consultation du 9ème mois. La mère a évoqué une douleur ressentie à un sein, qui l’a inquiétée. 
Nous avons échangé autour de l’accouchement et des moyens que la mère avait trouvés pour la rassurer face à cette épreuve qui l’attend.</t>
  </si>
  <si>
    <t>Nous en avons parlé succinctement, par rapport à sa dernière visite médicale.</t>
  </si>
  <si>
    <t xml:space="preserve">Nous avons échangé par rapport au père. La mère a pu dire que le père lui a reproché de prendre beaucoup de décisions toute seuls sans demander l’avis au père. Par exemple, concernant l’allaitement maternel, il a pu lui dire qu’elle avait choisi seule d’allaiter son bébé. Nous avons essayé de trouver ensemble de moyens pour que le père se sente partie prenante de cette grossesse.
Nous avons échangé sur la place de la famille de la mère en comparaison à la place de la belle famille.
</t>
  </si>
  <si>
    <t xml:space="preserve">L’investissement du papa
La résolution des conflits dans le couple ou la famille
</t>
  </si>
  <si>
    <t xml:space="preserve">Echanger avec la mère et le père sur l’accouchement et le vécu de l’accouchement.
Faire le point sur le poids du bébé et sur son alimentation
Faire le point sur comment va globalement le bébé
Evoquer le suivi médical du bébé
</t>
  </si>
  <si>
    <t xml:space="preserve">J’ai observé la mère qui tenait son bébé dans ses bras. Le bébé était installé dans un coussin d’allaitement posé sur ses genoux. La mère lui  caressait la tête (cheveux et front) et le regardait s’endormir et dormir. Le regard de la mère était bienveillant vis-à-vis de son bébé. </t>
  </si>
  <si>
    <t>La mère a raconté son accouchement, son ressenti tout au long du travail, ses douleurs. Nous avons passé une grande partie de l’entretien à parler de cela. La différence entre ce qu’elle avait pu imaginer de ce moment et ce qui s’est réellement passé.</t>
  </si>
  <si>
    <t xml:space="preserve">Nous avons parlé de l’alimentation du bébé : allaitement maternel au biberon car le bébé n’arrive pas à saisir le mamelon. Nous avons parlé des compétences du bébé et de sa capacité à s’adapter à la morphologie des seins de sa mère. 
Bien être digestif : le bébé n’a pas de coliques, son transit est normal, pas de régurgitations
Besoin du bébé de se sentir rassurer /Pas de caprices à cet âge-là. J’ai rassuré la mère sur le fait qu’elle puisse prendre son bébé dans ses bras, sur le fait qu’il puisse s’endormir dans ses bras.
Sommeil : nous avons évoqué les cycles de sommeil du nouveau-né
Suivi médical : souhait de la mère de prendre rendez-vous avec le médecin de PMI pour la visite du premier mois.
</t>
  </si>
  <si>
    <t xml:space="preserve">Le père était présent pendant toute la durée de l’entretien. Nous avons parlé de son rôle pendant l’accouchement, de sa place auprès de la mère et du bébé (accouchement par césarienne).
Nous avons évoqué le « caractère » de chaque parent : mère qui se questionne, qui a besoin d’être rassurée. Un père « plus cool » qui semble moins stressé.
</t>
  </si>
  <si>
    <t>La mère est plutôt demandeuse d’une prochaine visite assez vite. Le père quant à lui semblait ne pas y voir d’intérêt. La mère pouvant dire qu’elle était contente qu’il y ait des services, telle que la PMI, pour répondre à ses questions et la rassurer sur sa bonne pratique.</t>
  </si>
  <si>
    <t>Peser le bébé, faire le point sur l’allaitement maternel, prendre des nouvelles de la santé mentale de la maman (babyblues ?)</t>
  </si>
  <si>
    <t>Le bébé dormait dans son couffin quand je suis arrivée. La mère le regarde avec bienveillance, elle rapproche le couffin d’elle de façon à voir son bébé pendant qu’elle me parle. Lorsqu’elle le prend pour le changer et la pesée, elle le regarde elle lui parle, elle lui caresse les cheveux. Lorsqu’elle parle de son bébé, son discours est chaleureux. La relation est adaptée entre la mère et le bébé. Le bébé regarde sa mère de façon intense, la mère lui rend son regard. La mère dit passer du temps à parler à son bébé. Elle le masse après chaque bain, en lui parlant.</t>
  </si>
  <si>
    <t xml:space="preserve">Le sommeil : le père a dit à la mère qu’elle était fatiguée en ce moment, peut-être du fait qu’elle tire son lait pour le donner au biberon à son bébé. La mère peut dire qu’elle essaie de se reposer la journée, les nuits sont entrecoupées, et le réveil est parfois difficile (surtout pour tirer le lait).
Les maux liés à l’accouchement : la mère se plaint d’une hémorroïde, j’ai orienté la mère vers le service de maternité. La mère avait aussi des questions liées au traitement post césarienne.
Le baby blues : la mère aborde ce sujet pour dire qu’elle ne se sent pas fragile, qu’elle a pleuré les premiers jours lorsqu’elle est rentrée au domicile mais que maintenant c’est terminé. Je reviens alors avec elle sur le baby blues, qu’est-ce que c’est et qu’est-ce qu’est la dépression post natale.
</t>
  </si>
  <si>
    <t xml:space="preserve">Les douleurs : le bébé a quelques coliques qui sont facilement apaisées par les parents. 
L’alimentation : la mère tire son lait car le bébé avait du mal à prendre le sein de la mère. Nous échangeons sur le vécu de la mère par rapport à cela, sur les questions pratiques pour tirer et conserver son lait. Le bébé a pris du poids de façon satisfaisante (33g par jour). Nous avons évoqué l’alimentation à la reprise du travail.
Les soins du bébé : ombilic propre et sec donc conseil donné sur le fait d’arrêter les soins, échange autour des soins du siège et du visage.
Le développement de l’enfant : la mère a des questions par rapport aux compétences du bébé par rapport à sa vue, par rapport aux premiers sourires. C’est un bébé qui a un fort besoin de succion. La mère est demandeuse de savoir quelles activités proposées à son bébé pour l’éveiller. Transit abordé.
Le sommeil : le bébé dort bien la journée et la nuit même s’il se réveille pour boire. Nous avons échangé sur la période durant laquelle le bébé dort dans la chambre de ses parents, quand le passer dans sa propre chambre, jusqu’à quand peut-il dormir dans le couffin ?...
Le portage du bébé en écharpe : les bienfaits sur les périodes de pleurs du soir
Questions de la mère par rapport au besoin de faire en sorte de ne pas transmettre de microbes à son bébé (sorties dans les magasins, lavages de mains), la mère se demande si ce qu’elle fait et pense, est bien. Besoin d’être rassurée dans ce qu’elle fait.
</t>
  </si>
  <si>
    <t xml:space="preserve">Rôle du père : il a repris le travail mais il est aidant dans la prise en charge du bébé : change et biberon. 
La mère dit du père qu’il aimerait qu’elle arrête l’allaitement maternel car il la trouve fatiguée. Il ne trouve pas adapté qu’elle souhaite prendre deux à trois mois de congé parental après le congé maternité. Conseils donnés autour de la relation de la mère et du père, des répercussions du discours du père sur le moral de la mère.
Echange autour des liens avec la famille de la mère : ses parents et sa sœur jumelle/ sa belle-famille. 
Echange autour des discours des proches vis-à-vis du bébé, répercussions sur la mère.
</t>
  </si>
  <si>
    <t xml:space="preserve">Suivi de poids sur allaitement maternel </t>
  </si>
  <si>
    <t>Madame regarde son bébé le positionne de sorte à pouvoir le voir et être en interaction avec lui pendant l’entretien, elle se met face à lui pour lui parler, lui caresse la tête et le prend dans ses bras quand il pleure de manière calme et adaptée.</t>
  </si>
  <si>
    <t xml:space="preserve">Coliques du nourrisson, des régurgitations, </t>
  </si>
  <si>
    <t>Faire le point sur l’évolution de bébé (prise de poids, alimentation et éveil) et évoquer la reprise de travail de la mère.</t>
  </si>
  <si>
    <t>Les interactions entre le bébé et la mère sont bonnes et adaptées. La mère regarde son bébé, elle lui parle. Le bébé cherche du regard sa mère et la mère répond aux sollicitations du bébé. Lorsque le bébé pleure dans son transat, la mère le prend, elle essaie de le calmer dans ses bras. Lorsque la mère évoque avec stress la reprise de son travail, le bébé pleure et la mère peut lui dire qu’il n’aime pas quand maman est stressée. La mère reconnait les signaux de son bébé notamment le fait que ce dernier soit fatigué et qu’il ait besoin de dormir.</t>
  </si>
  <si>
    <t xml:space="preserve">La mère a des questions par rapport à la kiné du périnée suite à l’accouchement. Je la renvoie alors vers la sage-femme. De même qu’elle a des questions par rapport à une hémorroïde. Je la renvoie également vers la sage-femme. Nous évoquons le fait que cette mère n’a plus envie de dévoiler son intimité comme elle a pu le faire tout au long de sa grossesse. </t>
  </si>
  <si>
    <t xml:space="preserve">Le poids et l’alimentation : le bébé prend correctement du poids même s’il mange un peu moins que la quantité conseillée. Echange autour de son alimentation.
Le transit : il est normal par rapport à l’alimentation actuelle du bébé. Echange autour de la modification du transit quand le bébé ne boira plus que du lait artificiel.
Les régurgitations toujours présentes : point sur la fréquence et la quantité. Il est décidé que nous évaluerons à nouveau la situation à la consultation médicale de début octobre.
L’éveil et le développement du bébé de 0 à 3 mois : nous échangeons sur les capacités de bébé à 3 mois. Que proposer à bébé en termes de jeu ? Explication sur certains comportements de bébé notamment le fait qu’il mette ses doigts à la bouche. Comment installer bébé pour favoriser son développement moteur ? La mère me montre ses lectures et ce qu’elle alu d’intéressant sur le développement du bébé.
</t>
  </si>
  <si>
    <t xml:space="preserve">Echange autour de la place du père auprès de bébé et de son avis concernant par exemple le congé parental temps plein. </t>
  </si>
  <si>
    <t xml:space="preserve">La mère est très satisfaite du suivi de l’infirmière puéricultrice. Elle peut dire qu’elle apprécie le fait qu’elle puisse poser des questions qui la préoccupent ou des questions pour lesquelles elles souhaite une confirmation de ma part. La mère ne regrette pas du tout le fait de faire partie de l’étude PANJO. Elle s’étonne qu’il n’y ait pas plus de femmes que cela intéressée par ce suivi. 
Séparation mère/bébé abordée suite au fait que la mère reprenne son travail dans 3 semaines. Conseils donnés pour que cette séparation se passe correctement. La mère pense au fait qu’elle ne verra pas toutes les étapes de développement de son bébé.
Relation de la mère avec sa sœur jumelle abordée : l’avis de cette sœur est très important pour la mère, ce qu’a vécu cette sœur aussi.
</t>
  </si>
  <si>
    <t>Faire le point sur l’alimentation de bébé</t>
  </si>
  <si>
    <t>La relation entre le bébé et sa mère est adaptée. Le bébé recherche du regard sa mère. Sa mère lui répond en le regardant et en lui parlant. Le bébé sourit à sa mère. La mère lorsqu’elle a son bébé dans les bras, l’embrasse et le prend dans ses bras de façon enveloppante. Elle parle avec bienveillance de son bébé.</t>
  </si>
  <si>
    <t>Le rythme travail/bébé a été abordé. La mère a repris le travail depuis peu et il était important de faire un point la dessus</t>
  </si>
  <si>
    <t xml:space="preserve">L’alimentation : la diversification n’est pas démarrée. Conseils redonnés dans ce domaine.
L’éveil : le bébé commence à se redresser et à vouloir pousser sur ses jambes lorsque la mère le prend sous les bras. Echanges autour des capacités et compétences d’un bébé de 6 mois. Conseils donnés sur les jeux à proposer et sur où est comment installer bébé pour développer ses compétences.
Le transit
Le sommeil : le bébé dort bien mais siestes difficiles la journée. Rythme d’un bébé de cet âge revu.
La santé : bébé est enrhumé ce jour. Conseils donnés par rapport à cela.
</t>
  </si>
  <si>
    <t>Organisation avec le père du bébé : qui fait quoi ?</t>
  </si>
  <si>
    <t>Souhait de la mère de remettre une visite dans un mois pour faire le point sur l’alimentation de son bébé.</t>
  </si>
  <si>
    <t>Faire le point sur l'alimentation du bébé et sur l'éveil du bébé.</t>
  </si>
  <si>
    <t>La mère et le bébé sont en interaction. La mère parle à son bébé lorsqu'elle le change ou bien lorsqu'il est dans le transat à côté de nous. Le bébé cherche sa mère du regard. Les gestes de la mère sont adaptés par rapport à l'âge du bébé.</t>
  </si>
  <si>
    <t>L'éveil et le développement psychomoteur du bébé : nous avons fait le point sur les compétences du bébé et sur ce qu'il pouvait faire à son âge en évoquant l'évolution des prochaines semaines._x000D_
L'alimentation : La diversification étant démarré, des questions se posent sur les quantités à donner, les aliments à proposer, etc..._x000D_
Le transit._x000D_
Le sommeil : nous avons échangé sur le rythme du bébé à cet âge et sur ses besoins en sommeil.</t>
  </si>
  <si>
    <t>Faire le point depuis la dernière visite faite quand le bébé avait 6 mois (janvier 2018) : éveil et développement du bébé, alimentation, état de santé de la mère.</t>
  </si>
  <si>
    <t>La relation observée entre le bébé et sa mère est adaptée. Le bébé sollicite sa mère. La mère répond à ses sollicitations. La mère parle à son bébé, le regarde._x000D_
Lorsque le bébé est posé au sol pour jouer, la mère le regarde et commente ce qu'il peut et sait faire.</t>
  </si>
  <si>
    <t>succinctement, essentiellement sur le rythme travail/maison. La mère ne relève pas de problème particulier.</t>
  </si>
  <si>
    <t>Alimentation revue : conseils apportés sur les quantités à proposer, sur la texture de l'alimentation, sur les aliments à proposer. Le bébé  a une alimentation adaptée, son poids évolue de façon satisfaisante._x000D_
Transit abordé_x000D_
Sommeil : rythme adapté à l'âge du bébé, pas de difficultés relevées dans l'endormissement du bébé._x000D_
Suivi médical abordé : consultation du neuvième mois dans une semaine avec le médecin traitant._x000D_
Eveil moteur : compétences du bébé abordé et liens faits avec les dangers de l'environnement.</t>
  </si>
  <si>
    <t>Les parents partent en vacances sans bébé en mai prochain : les grands parents paternels garderont le bébé. Echanges avec la mère autour de cet évènement : comment préparer bébé à cela? Sentiments de la mère par rapport à cette séparation, etc...</t>
  </si>
  <si>
    <t>Le rythme travail/bébé a été abordé. La mère a repris le travail depuis peu et il était important de faire un point la dessus.</t>
  </si>
  <si>
    <t>Rencontrer le bébé. Echanger avec la mère sur la fin de grossesse et sur l'accouchement. Faire le point sur l'évolution du bébé depuis sa naissance.</t>
  </si>
  <si>
    <t>La mère et la père parlent avec bienveillance de leur bébé. La mère regarde son bébé lorsqu'elle le déshabille par exemple. La relation entre le bébé et ses parents apparaît adaptée.</t>
  </si>
  <si>
    <t>La fatigue liée à l'accouchement et la prise en charge de bébé : la mère indique que son bébé est paisible la journée, ce qui lui permet de se reposer.</t>
  </si>
  <si>
    <t>L'alimentation : questions autour des quelques régurgitations et coliques. Ajustement de la quantité de lait proposée._x000D_
Le transit : normal_x000D_
Le sommeil : bon</t>
  </si>
  <si>
    <t>Présence du père lors du rendez-vous. Echange autour de sa participation dans la prise en charge du bébé. Pas de difficultés rencontrées.</t>
  </si>
  <si>
    <t>Il n'y a pas eu de visites à domicile pré natales sauf la visite pour la présentation de l'étude le 8/11/2017._x000D_
1ère VAD pré natale proposée le 22/11/2017 : la mère a annulé. Elle avait eu au téléphone la personne pour le questionnaire. Elle n'a pas bien vécu ce moment et souhaité se retirer de l'étude. Nous avons pu échanger et j'ai pu la rassurer. Nous avons convenu d'une nouvelle date de visite._x000D_
2ème VAD pré natale proposée le 27/11/2017: la mère a annulé car son bébé est né le 26/11/2017 (terme prévu le 16/12)</t>
  </si>
  <si>
    <t>Faire le point sur l'évolution du bébé</t>
  </si>
  <si>
    <t>La mère avait le bébé dans les bras au début de la visite. Bonne relation mère-bébé observée</t>
  </si>
  <si>
    <t>Alimentation/Transit/Sommeil_x000D_
Suivi médical et vaccins à venir_x000D_
Reprise de travail et organisation autour de cela (moyen de garde)</t>
  </si>
  <si>
    <t>Faire le point sur l'évolution du bébé et la santé physique et morale de la mère qui reprend le travail dans quelques jours.</t>
  </si>
  <si>
    <t>Lien mère/enfant observée. La mère prend son bébé dans les bras, ses gestes sont sécurisants pour le bébé. La mère lorsqu'elle change le bébé, lui parle peu car elle me parle. _x000D_
Relation père/enfant non observée car c'est la mère qui a gardé bébé dans les bras durant toute la visite._x000D_
Dans son discours, la mère est bienveillante vis à vis de son bébé.</t>
  </si>
  <si>
    <t>La mère a des soucis de santé pour lesquels elle a eu des rendez-vous médicaux et examens, nous avons fait le point par rapport à cela. Echange également autour des inquiétudes que cela peut amener chez la mère et su sein du couple._x000D_
Echange autour du moral de la mère face à la reprise de travail. Besoin de rassurer la mère sur l'étape de séparation avec son bébé.</t>
  </si>
  <si>
    <t>L'éveil du bébé : échange autour des compétences d'un bébé de trois mois._x000D_
La santé : prochain rendez-vous médical avec vaccins._x000D_
L'alimentation et le poids_x000D_
Le transit_x000D_
Le sommeil et rythme de sommeil.</t>
  </si>
  <si>
    <t>Echange autour de la place de chacun des parents par rapport à l'assistante maternelle choisie. En effet les parents ont des remarques négatives vis à vis de l'assistante maternelle. Je conseille à chacun des parents de pouvoir reprendre les choses avec la professionnelle.</t>
  </si>
  <si>
    <t>Repérer les thèmes que la mère souhaite aborder en amont de la naissance de son bébé. Commencer à échanger autour des thèmes repérés.</t>
  </si>
  <si>
    <t xml:space="preserve">Le père et la mère ont peu parlé du futur bébé. Nous avons plutôt échangé sur des thèmes généraux. </t>
  </si>
  <si>
    <t xml:space="preserve">La grossesse de la mère se passe bien. Il n’y a pas de problèmes actuels liés à la grossesse. Le dernier RV (8ème) s’est bien passé. Les cours d’accouchement sont terminés. Santé mentale abordée : la mère n’a pas d’appréhension quant à l’accouchement. 
Le baby blues abordé.
</t>
  </si>
  <si>
    <t xml:space="preserve">Il a surtout était question des compétences et des besoins du bébé le premier mois. 
L’alimentation a été succinctement évoquée.
Les pleurs et la façon de réagir à ses pleurs a été largement abordée.
Conseils donnés autour de la prise en charge « pratique » dans les soins d’hygiène (bain, change, soin du cordon).
Le sommeil du bébé : ou coucher l’enfant au retour de la maternité ? Dans quoi le coucher ? Prévention de la mort subite du nourrisson
</t>
  </si>
  <si>
    <t xml:space="preserve">Rôle du père dans la prise en charge du bébé et dans le soutien de la mère pendant le séjour à la maternité et lors des premiers jours à la maison.
Regard de la famille et de l’entourage sur la façon de faire de ces jeunes parents. Appréhension de la mère sur l’attitude que pourra avoir certains membres de la famille et amis.
</t>
  </si>
  <si>
    <t>Nous avons essayé de repérer les thèmes importants à aborder lors de notre prochaine rencontre : changements d’humeur après l’accouchement, le stress de devenir parents, investissement du papa et qui fera quoi après la naissance, le suivi médical du bébé, gestion des rythmes du bébé, relation avec l’enfant, mode de garde, différence entre la culture d’origine et le projet parental, valeurs à transmettre au bébé</t>
  </si>
  <si>
    <t xml:space="preserve">Nous avons échangé sur le questionnaire téléphonique. </t>
  </si>
  <si>
    <t>Rencontrer le bébé. Echanger sur l'accouchement et faire le point sur le bébé depuis sa naissance.</t>
  </si>
  <si>
    <t>Relation adaptée antre les parents et leur bébé. Gestes adaptés.</t>
  </si>
  <si>
    <t>Sommeil et fatigue abordés</t>
  </si>
  <si>
    <t>Alimentation (allaitement mixte, lait maternel tiré)_x000D_
Transit : normal_x000D_
Digestion du bébé : coliques _x000D_
Pleurs abordés et prévention du bébé secoué_x000D_
Sommeil du bébé : prévention mort subite du nourrisson_x000D_
Soins du cordon ombilical (non tombé)_x000D_
Le bain_x000D_
Angiome des paupières</t>
  </si>
  <si>
    <t>Père présent, soutien par rapport à la mère qui peut être fatiguée du fait de 'l'accouchement et de la prise en charge du bébé.</t>
  </si>
  <si>
    <t>2ème VAD pré natale proposée le 12/12/2017 : annulée par la mère car à la maternité pour la naissance du bébé (12/12/2017)</t>
  </si>
  <si>
    <t>Faire le point sur l'évolution du bébé et sur la prise en charge de l'allaitement maternel.</t>
  </si>
  <si>
    <t>La relation observée entre le bébé et ses parents est adaptée. Le père a été observé avec son bébé dans les bras et ensuite s'en occupant lorsque bébé a été déshabillé avant la pesée. La mère a pris le relai du père pour le déshabillage.</t>
  </si>
  <si>
    <t>Etat de fatigue : du fait que la mère tire son lait et que le bébé réclame la nuit, nous avons échangé sur son état de fatigue du moment.</t>
  </si>
  <si>
    <t>Alimentation/ transit_x000D_
Etat de santé global du bébé : enrhumé ce jour._x000D_
Sommeil _x000D_
Etat cutané : visage et siège_x000D_
suivi médical_x000D_
Eveil du bébé : que peut faire bébé aujourd'hui ? De quoi est-il capable?</t>
  </si>
  <si>
    <t>Echange autour des relais qui peuvent exister pour soulager la prise en charge de bébé.</t>
  </si>
  <si>
    <t>Entre la première visite à domicile post natale du 22/12 et cette seconde visite post natale, il y a eu un RV au bureau le 02/01/2018,avec une collègue infirmière puéricultrice (j'étais en congés)</t>
  </si>
  <si>
    <t>Faire le point sur l'alimentation de bébé et évoquer la reprise de travail._x000D_
Faire le point sur l'éveil de bébé et son développement psychomoteur.</t>
  </si>
  <si>
    <t>Relation adaptée entre la mère et son bébé.</t>
  </si>
  <si>
    <t>Santé morale de la mère (fatigue et reprise de travail approchant).</t>
  </si>
  <si>
    <t>Alimentation revue : allaitement maternel en cours_x000D_
santé du bébé : point par rapport aux rendez-vous médicaux et santé globale de bébé_x000D_
Transit et état digestif_x000D_
Eveil : Liens faits entre ce que fait bébé et ce qu'il est en capacité de faire à cet âge là.</t>
  </si>
  <si>
    <t>Point avant la reprise de travail dans une semaine.</t>
  </si>
  <si>
    <t>Relation adaptée</t>
  </si>
  <si>
    <t>Appréhension par rapport à la reprise de travail et la séparation d'avec bébé.</t>
  </si>
  <si>
    <t>Alimentation : relais avec allaitement artificiel en vue de la reprise de travail_x000D_
Eveil du bébé : que sait-il faire ? Que lui proposer comme jeu, comme jouet et comme activité?_x000D_
Le sommeil _x000D_
Le transit</t>
  </si>
  <si>
    <t>Relation avec la famille (frères et sœurs des parents, grands parents) : leur pratique éducative parfois en décalage avec celles des parents. comment réagir quand le parent n'est pas en accord avec ce que les grands parents font par exemple?_x000D_
Place du père par rapport à sa propre famille.</t>
  </si>
  <si>
    <t>Savoir comment s'est passée la reprise de travail de la mère et l'adaptation de bébé chez l'assistante maternelle._x000D_
Faire le point sur l'évolution globale du bébé</t>
  </si>
  <si>
    <t>Fatigue de la mère liée à la reprise de travail et donc à un nouveau rythme de vie.</t>
  </si>
  <si>
    <t>Suivi médical et santé de bébé : visite des 4 mois faite il y a quelques jours, vaccins faits._x000D_
Eveil : capacités motrices de bébé, langage._x000D_
Alimentation : allaitement maternel et artificiel. Conseils donnés par rapport à la constipation. Diversification alimentaire abordée.</t>
  </si>
  <si>
    <t>Faire le point sur l'évolution de bébé qui a 6 mois</t>
  </si>
  <si>
    <t>Le père et la mère regarde le bébé, qui répond aux sollicitations._x000D_
La relation est adaptée.</t>
  </si>
  <si>
    <t>Accueil chez l'assistante maternelle_x000D_
Sommeil et rythme au cours de la journée et de la nuit._x000D_
Alimentation : comment bébé a vécu l'introduction de la cuillère, préparation des repas, conseils autour de cela donnés._x000D_
Transit : évaluation des soucis de constipation présents lors de la dernière VAD._x000D_
Eveil : compétences du bébé évaluées, à quoi aime t-il jouer?_x000D_
Pleurs de bébé : peu présents_x000D_
Santé du bébé : douleurs de gencives? Consultation des 5 mois faite (vaccins faits) Les parents ont observé que leur bébé dormait en hyper-extension donc ont consulté un ostéopathe.</t>
  </si>
  <si>
    <t>Question autour du budget et de la situation financière des parents._x000D_
Besoin que le couple se retrouve en dehors de bébé</t>
  </si>
  <si>
    <t>Les relations avec la famille et la belle famille_x000D_
Les ressources financières</t>
  </si>
  <si>
    <t>Point fait par rapport à l'accompagnement PANJO et le souhait des parents de poursuivre ou non après les 6 mois du bébé:_x000D_
- la mère et le père sont unanimes pour dire qu'ils souhaitent que je repasse les voir quand le bébé aura 1 an. Pas de besoins dans les 6 mois à venir. _x000D_
- PANJO leur  a permis "d'aborder l'arrivée de bébé sereinement." La mère dit "nous étions de jeunes parents para rapport à l'âge et par rapport au fait que c'était notre premier enfant.""Ca nous a rassuré, ca nous a aidé à relativiser plus d'une fois." "Le discours sur la santé de bébé de la part d'un professionnel est rassurant." "Le fait d'avoir quelqu'un que l'on peut appeler c'est bien"_x000D_
La mère dit ne pas avoir été gênée par le questionnaire au téléphone même si "les questions étaient posées de but en blanc, cela passait du coq à l'âne". Elle a trouvé qu'il n'y avait pas forcément de lien avec mon intervention.</t>
  </si>
  <si>
    <t>diversification alimentaire et pesée du bébé</t>
  </si>
  <si>
    <t>madame regarde son bébé, elle le manipule avec douceur.</t>
  </si>
  <si>
    <t>diversification alimentaire; évolution psychomotrice;</t>
  </si>
  <si>
    <t>difficultés de madame à se détacher et à confier son bébé même au père de ce dernier en qui elle dit avoir confiance._x000D_
difficultés de relation entre madame et la famille de monsieur. cette belle famille lui renvoie le sentiment d'être une mauvaise mère.</t>
  </si>
  <si>
    <t>point sur la diversification alimentaire et évaluer la relation mère/bébé</t>
  </si>
  <si>
    <t>madame regarde son fils lui sourit, a des gestes adaptés et dans le même temps elle peut lui parler fermement et interpréter ses désirs de manière inadaptée.</t>
  </si>
  <si>
    <t>mme est fatiguée, peut avoir des moments de colère se demande si une nouvelle grossesse serait en cours.</t>
  </si>
  <si>
    <t>mme se positionne très fermement face à sa famille et celle de son père de son fils ce qui lui occasionne des conflits régulièrement.</t>
  </si>
  <si>
    <t>faire le point sur la santé psychique de la mère et sur le lien fusionnel mère/bébé</t>
  </si>
  <si>
    <t>mère très fusionnelle avec son bébé pour qui le quotidien est lourd, madame peut être énervée par son bébé en avoir marre d'être à la maison mais ne peut le confier car elle n'a confiance en personne.madame ne parle pas à son bébé mais parle de son bébé en disant mon fils. elle le regarde lui sourit ._x000D_
madame interprète beaucoup les intentions de son bébé.</t>
  </si>
  <si>
    <t>la santé psychique et physique.</t>
  </si>
  <si>
    <t>au niveau moteur</t>
  </si>
  <si>
    <t>conflits +++ avec la famille de madame et la belle famille</t>
  </si>
  <si>
    <t>Reprendre les cartes choisies lors de la dernière VAD et faire le point sur l’appréhension de l’accouchement et de l’arrivée imminente du bébé.</t>
  </si>
  <si>
    <t>Madame parle beaucoup plus de son bébé, des mouvements du bébé dans son ventre, des valeurs éducatives qu’elle veut lui transmettre. Elle et son conjoint sont impatients de l’arrivée du bébé.</t>
  </si>
  <si>
    <t>Diabète gestationel.</t>
  </si>
  <si>
    <t xml:space="preserve">Le tabac. Du poids de naissance estimé. De la mort subite du nourrisson. De la présence des deux Pitt bull de Madame dans la maison et des règles de sécurité qu’il faudra appliquer quand le bébé sera là.
</t>
  </si>
  <si>
    <t>Le père du bébé a déjà très envie de s’investir auprès de son bébé. Madame évoque la place de sa mère auprès de son bébé. Elle lui a déjà expliqué qu’elle devra rester à sa place de grand-mère.</t>
  </si>
  <si>
    <t>Madame s’est ouverte au dialogue, plus souriante, elle semble commencer à me faire confiance.</t>
  </si>
  <si>
    <t xml:space="preserve">Refaire le point sur les quantités de lait et sur l’état de fatigue de Madame car bébé pleure beaucoup </t>
  </si>
  <si>
    <t>Madame regarde son bébé l’embrasse lui parle a des gestes enveloppants. Monsieur regarde également son fils le prend dans ses bras pour le rassurer et lui parle</t>
  </si>
  <si>
    <t>Madame a été opérée de la vésicule biliaire suite à de fortes douleurs.</t>
  </si>
  <si>
    <t>Le couple s’est positionné par rapport à leurs parents respectifs pour qu’ils soient moins intrusifs.</t>
  </si>
  <si>
    <t>L’objectif était de faire connaissance également avec le père et de cibler les besoins des parents concernant mon intervention.</t>
  </si>
  <si>
    <t>Le bébé est attendu par les deux parents qui sont impatients de son arrivée. Nous avons échangé sur la grossesse et le suivi, sur les mouvements du bébé dans le ventre de Madame.</t>
  </si>
  <si>
    <t>Nous avons évoqué l’alimentation du nourrisson quand il arrivera.</t>
  </si>
  <si>
    <t>Nous avons évoqué la place de la grand-mère maternelle qui est ressenti comme « envahissante » par Madame. Le couple a déjà réfléchis au fait de le confier ou non aux grands parents et dans quelle mesure. Le couple s’est positionné face à cette grand-mère.</t>
  </si>
  <si>
    <t>Préparation à l’accouchement, découverte des signaux de l’enfant, le projet de vie, la gestion administrative et la qualité du logement.</t>
  </si>
  <si>
    <t>Faire le point sur la prise des biberons et sur la santé de madame</t>
  </si>
  <si>
    <t>Le bébé dormait madame ne souhaitait pas le réveiller</t>
  </si>
  <si>
    <t>Madame a subi une intervention chirurgicale. Nous avons également échangé sur la santé mentale de madame sur son état moral.</t>
  </si>
  <si>
    <t>Madame parle de son bébé et de ses progrès au niveau moteur</t>
  </si>
  <si>
    <t xml:space="preserve">Rôle des grands-parents toujours envahissants à certains moments
rôle du papa qui aide Mme mais qui a du se faire sa place dans la relation mère bébé
</t>
  </si>
  <si>
    <t>Madame s’est confiée sur son passé et son vécu difficile dans son enfance.</t>
  </si>
  <si>
    <t>Refaire le point sur la prise de poids et sur les pleurs du bébé</t>
  </si>
  <si>
    <t>Madame et monsieur regardent leur bébé, ils interprètent beaucoup les pleurs du bébé lui donnant des intentions et des explications personnelles.</t>
  </si>
  <si>
    <t>Madame a subi une intervention chirurgicale il y a quelques semaines</t>
  </si>
  <si>
    <t>Rhinorrhée, conseils donnés sur les lavages de nez</t>
  </si>
  <si>
    <t xml:space="preserve">Rôle de la belle famille </t>
  </si>
  <si>
    <t>L’objectif était d’échanger avec les parents sur le vécu de l’accouchement et de faire le point sur la santé du bébé. Cette visite a été faite par une intervenante PANJO différente car celle qui est intervenu en prénatal était en vacances.</t>
  </si>
  <si>
    <t>La mère ainsi que le père parle de leur bébé. Le bébé dort dans la nacelle sur le canapé, à quelques mètres de nous, durant la visite. Lorsque la mère prend son bébé pour la pesée, elle le tient de façon enveloppante, elle le regarde. Quand elle le déshabille ou le rhabille, elle ne lui parle pas. Après la pesée, elle le garde dans les bras et le berce, et elle le regarde à plusieurs reprises même si nous continuons à échanger ensemble.</t>
  </si>
  <si>
    <t xml:space="preserve">La santé mentale : la mère a pu dire qu’elle avait pas mal pleuré durant le séjour à l’hôpital, expliquant que son conjoint lui manquait. Elle dit continuer à avoir le baby blues à son domicile. Nous avons alors échangé sur le fait que le baby blues ne durait pas longtemps contrairement à la dépression post natale. Nous avons évoqué le fait que le sentiment de baby blues était donc normal, ce qui n’est pas normal c’est que cela dure.
Le sommeil : le bébé a peu dormi la nuit dernière, il a pleuré (cf. santé du bébé). La mère évoque sa difficulté à être bien lorsqu’elle dort peu la nuit. JE lui conseille de se reposer et de vivre au rythme de son bébé.
Quelques conseils apportés par rapport à l’épisiotomie qu’elle a eu, sur les professionnels à interpeler si besoin.
</t>
  </si>
  <si>
    <t>Le sommeil du bébé : j’ai donné aux parents des informations sur les cycles de sommeil du bébé. Cela a pu expliquer pourquoi le bébé se réveillait alors qu’il venait juste de s’endormir. Position de couchage correcte, par contre rappel des autres règles liées à la prévention de la MSN notamment le fait qu’il ne faut pas de couverture sur le bébé. 
Les pleurs du bébé : nous avons repris les causes pour lesquelles un bébé pouvait pleurer (les coliques, le besoin d’être rassuré, la faim, la douleur…)
L’alimentation du bébé : nous avons refait le point sur les besoins du bébé en fonction du poids (le bébé a été pesé le jour de la visite). J’ai conseillé d’augmenter la quantité de lait proposée. J’ai rassuré la mère sur le fait qu’elle pouvait augmenter la quantité  sans forcément attendre qu’on lui dise de le faire.
L’élimination du bébé : rythme des selles, texture.
Le soin du cordon ombilical : conseils donnés par rapport aux soins à faire et à l’évolution du cordon.
Le développement du bébé : la mère a pu demander à quel âge son bébé allait voire. Nous avons aussi parlé des caprices chez le bébé qui n’existaient pas. J’ai donné les explications par rapport à la courbe de poids, prise de poids moyenne par jour, courbe de poids expliquée.
Le suivi médical : faire penser aux parents de prendre le rv médical du 1er mois.</t>
  </si>
  <si>
    <t>Le père est actuellement en congé paternité, une reprise de travail est prévue dans une semaine. Nous avons alors échangé sur la reprise du travail du père et donc du fait que la mère va se retrouver seule pour s’occuper de son bébé. Nous avons évoqué le fait qu’elle pourrait avoir besoin de soutien : les parents du père et ceux de la mère habitent près d’eux. A ce jour, la mère ne souhaite pas confier son bébé à ses proches. J’ai émis la possibilité que les proches puissent les soutenir en leur faisant certaines tâches quotidiennes, le couple indique vouloir se prendre en charge seul.</t>
  </si>
  <si>
    <t xml:space="preserve">Cette visite était une première pour moi, n’étant pas la référente de la famille, d’où une alliance de travail codée à 5. Les parents sont demandeurs d’être accompagnés, une visite est prévue la semaine prochaine. J’ai également laissé mes coordonnées s’ils avaient besoin de me joindre pour toute question.
Autre thème abordé : les animaux et notamment les réactions possibles des chiens vis-à-vis des enfants. Le couple possède deux « pit bulls », en cage lors de ma visite.
</t>
  </si>
  <si>
    <t xml:space="preserve">Faire le point sur le poids du bébé et sur l’alimentation (voir si augmentation des doses de biberon par exemple)
Evaluer la santé de la mère
</t>
  </si>
  <si>
    <t xml:space="preserve">La mère parle à son bébé pendant le déshabillage, elle le regarde. Son bébé la fait sourire et la fait rire, lorsqu’elle le regarde par exemple, sur le matelas à langer. Dans son discours, la mère peut interpréter le comportement de son bébé : « il est speed », ou « au début je lui cédais ». 
Pendant nos échanges, la mère avait son bébé dans les bras, elle a pu regarder son bébé et rire de ce qu’il pouvait faire.
Le lien mère enfant a donc pu être observé à plusieurs reprises.
</t>
  </si>
  <si>
    <t xml:space="preserve">La mère pose des questions par rapport à des douleurs qu’elle ressent au niveau de son périnée, elle me demande si cela est normal et où elle peut aller par rapport à ce souci : j’oriente alors la mère vers la maternité ou une sagefemme libérale ou médecin traitant.
Nous échangeons sur la fatigue possible due à la période post natale et à la prise en charge du bébé, conseils données autour de cela pour que la mère prenne le temps de se reposer.
</t>
  </si>
  <si>
    <t xml:space="preserve">Soins du cordon : il est tombé il y a une semaine. L’ombilic est propre. Je rassure les parents sur le fait d’arrêter les soins.
Alimentation : la mère a constaté que son bébé était mieux du fait que l’on ait augmenté les doses de biberons. Elle attendait la visite d’aujourd’hui pour voir si on augmentait de nouveau les doses. 
Elimination : le couple indique que le bébé a eu des selles liquides pour lesquelles ils ont demandé conseil auprès du médecin qui a prescrit solutés de réhydratation. Conseils données par rapport à la texture possible des selles et aux signes de déshydratation chez un bébé.
Bien être : la mère a constaté que le bébé était plus apaisé le soir lorsque le bain était donné le soir.
Sommeil : nous avons reparlé du rythme de sommeil  d’un bébé. En effet, la journée, le bébé peut ne dormir que très peu de temps entre deux biberons.
</t>
  </si>
  <si>
    <t>Reprise du travail pour le père le lendemain de ma visite. La mère appréhende ce moment du fait des horaires de travail du père. Nous avons donc échangé sur ce point : ressources possibles autour de la mère, gestion des pleurs la journée.</t>
  </si>
  <si>
    <t>Les parents sont présents tous les deux lors de la visite. Ils sont attentifs aux conseils donnés. Ils participent en posant des questions. Ils sont demandeurs du suivi, une nouvelle visite est programmée dans une semaine.</t>
  </si>
  <si>
    <t xml:space="preserve">Prendre des nouvelles de l’état de santé (moral et physique) de la mère
Faire le point sur l’évolution du bébé (poids, alimentation et évolution des pleurs)
</t>
  </si>
  <si>
    <t xml:space="preserve">La mère se décrit comme ayant un lien fusionnel avec son bébé. Elle explique qu’elle peut cependant ressentir à son égard, quand il pleure par exemple, des sentiments négatifs. La mère prend son bébé lorsqu’il pleure, elle le regarde. Quand le bébé pleure, la mère essaie de le calmer dans ses bras, même si ses gestes sont calmes et peu brusques, ils manquent de « chaleur ».
La mère peut dire qu’elle a eu peur de perdre son bébé pendant la grossesse mais aussi pendant l’accouchement et que cela a créé un lien très fort entre elle et son bébé.
La mère apprend à connaitre son bébé et vice versa. Elle peut interpréter  certaines réactions de son bébé de façon inadaptée (il s’est arrêté de pleurer quand je lui ai dit d’arrêter avec un ton plus fort).
</t>
  </si>
  <si>
    <t xml:space="preserve">La mère est fatiguée, ses yeux sont rouges et humides lorsque j’arrive. J’ai pu lui dire au cours de l’entretien que je la trouvais fatiguée. Ce qu’elle n’a pas nié, son médecin lui a dit la même chose le matin-même.
La fatigue a donc été abordée ainsi que les bouleversements hormonaux qui pouvaient avoir lieu les premiers mois après la naissance du bébé. La santé morale a été abordée avec les changements brutaux de ressentis de la part de la mère envers son bébé (amour et haine).
J’avais conseillé à la mère de consulter une sagefemme ou un médecin pour ses douleurs liées à l’accouchement. Madame ne l’a pas fait. La mère exprime alors sa peur d’être hospitalisée et qu’on l’oblige à se séparer de son bébé.
Le ressenti du bébé par rapport à l’état de la mère : nous avons échangé sur le fait que le bébé était une éponge et qu’il ressentait tout ce que la mère ressentait.
Nous avons parlé des compétences du bébé à cet âge, de ce qu’il pouvait ressentir et comprendre de ce qu’on lui disait. Nous avons aussi parlé de ses besoins (notamment celui d’être rassuré).
</t>
  </si>
  <si>
    <t xml:space="preserve">Les pleurs : la raison de ces pleurs. Coliques abordées, reflux diagnostiqué ce matin par le médecin : conseils donnés par rapport à cela et explication de comment cela se passe-t-il pour le bébé. 
La gestion des pleurs difficile surtout la nuit : la mère ainsi que le père ne s’était pas imaginé qu’un bébé pouvait pleurer autant.
L’alimentation du bébé et les quantités de lait à donner : faire attention à ne pas trop donner car cela peut aussi déclencher des pleurs. Ne pas confondre pleurs pour la faim et pleurs parce que le bébé mange trop.
</t>
  </si>
  <si>
    <t xml:space="preserve">Soutien du père quand il rentre du travail. Il s’occupe de son bébé. La nuit, c’est surtout la mère car le père a repris le travail il y a une semaine.
Nous avons échangé sur le soutien de sa famille : la mère ne souhaite pas confier son bébé pour le moment.
</t>
  </si>
  <si>
    <t>Les échanges sont aisés avec le père et la mère. Le couple entend les remarques. La mère écoute les conseils prodigués et les remarques, même si cela est difficile pour elle. Le suivi semble lui convenir (une fois par semaine), la mère a besoin d’être rassurée dans ce qu’elle fait.</t>
  </si>
  <si>
    <t>Faire le point sur le poids et l’alimentation du bébé</t>
  </si>
  <si>
    <t>Les deux parents ont des gestes adaptés avec leur bébé. Le père a des gestes contenants quand il prend son bébé dans les bras. La mère parle à son bébé, le regarde aussi. Les deux parents sont attachés à leur bébé.</t>
  </si>
  <si>
    <t xml:space="preserve">La mère s’est faite opérée il y a deux semaines d’un problème digestif. Des examens de sang sont prévus et un nouveau rendez-vous avec le chirurgien aura lieu dans quelques semaines. Nous avons échangé sur la fatigue liée à cette intervention et à la période post natale. 
L’alimentation : la mère n’a pas d’appétit, elle a perdu beaucoup de poids rapidement avec son souci de santé. 
La santé mentale : la mère a très peur de la mort subite du nourrisson. Elle dort mal, elle a besoin d’avoir son bébé sous les yeux et près d’elle. Elle peut compter les secondes qui séparent deux respirations. Elle pense ne pas pouvoir se séparer de son bébé tout pendant qu’il existera un risque de mort subite du nourrisson. La mère entend les conseils que je donne, mais à ce jour, elle ne peut pas faire autrement. Ses angoisses sont trop importantes, elle répète « j’ai failli perdre déjà mon bébé… ».
Questions autour de la kiné du périnée : orientation vers les professionnels qui pourront accompagner la mère.
</t>
  </si>
  <si>
    <t xml:space="preserve">La prise de poids est correcte. Parents ayant besoin d’être rassurées par rapport à cela car il  a pu leur être dit que leur bébé était trop gros.
L’alimentation : quantité et fréquence des biberons revues. Le bébé ne semble pas rassasié sur certains biberons. La mère a peur de trop donner à son bébé, de le gaver. Echange autour du choix du lait qui semble convenir au bébé mais peut être un autre lait pourrait être plus adapté, les parents réfléchissent à un éventuel changement.
Les régurgitations : conseils pratiques apportés par rapport à cela.
Le transit est normal. 
Le sommeil : les parents n’arrivent pas à coucher le bébé dans son petit lit, car il pleure. Conseils donnés autour de cela : conseils pratiques et conseils autour de ce que peut ressentir le bébé (angoisses de la mère).
Le besoin du bébé de se sentir rassuré (notamment par rapport au couchage) : odeur de la mère sur un linge. 
La consultation médicale a eu lieu en aout avec un pédiatre.
</t>
  </si>
  <si>
    <t xml:space="preserve">Le père a été un soutien important pendant l’intervention de la mère et pendant la semaine qui a suivi. Ce père prend en charge le bébé comme la mère. Le père a démissionné de son emploi, où il avait des horaires de travail très larges sur une journée. Il a retrouvé un emploi, et peut terminer tôt en début d’après-midi. La mère semble apprécier le fait que le père soit plus présent au domicile.
La mère ne peut toujours pas envisager une aide extérieure pour la soulager de la prise en charge de son bébé. Elle ne peut l’envisager. Pas de réseau de soutien social.
</t>
  </si>
  <si>
    <t xml:space="preserve">La mère a besoin d’être conseillé précisément sur ce qu’elle fait. Elle a besoin que l’on valide ses choix.
La relation de confiance s’installe : la mère peut dire qu’elle a pu dévoiler des choses ce jour qu’elle n’avait jamais dit à son conjoint.
</t>
  </si>
  <si>
    <t>081</t>
  </si>
  <si>
    <t>échanger sur les règles et limites posées au bébé._x000D_
observer et encourager la relation mère/bébé</t>
  </si>
  <si>
    <t>mère beaucoup moins agressive, souriant à son bébé, attentionnée, lui parle._x000D_
relation père/bébé : très complices, Monsieur très attentionné avec son bébé.</t>
  </si>
  <si>
    <t>Mme est enceinte du deuxième bébé du couple. Madame fait part de ses angoisses par rapport à cette grossesse qui se déroule pourtant très bien.</t>
  </si>
  <si>
    <t>développement moteur et du langage</t>
  </si>
  <si>
    <t>bilan sur la séparation mère/bébé_x000D_
développement moteur_x000D_
travailler la relation mère /bébé</t>
  </si>
  <si>
    <t>Monsieur est attentif à son bébé, il pose un cadre plus souple._x000D_
le couple est dans la démonstration de ce que fait le bébé.</t>
  </si>
  <si>
    <t>par rapport à la grossesse en cours</t>
  </si>
  <si>
    <t>évolution moteur</t>
  </si>
  <si>
    <t>faire le point sur la prise de poids et l'alimentation du bébé</t>
  </si>
  <si>
    <t>la mère regarde son bébé, le bébé regarde sa mère, madame parle à son bébé, elle lui sourit.</t>
  </si>
  <si>
    <t>le père souhaite reconnaître l'enfant, mais il a été absent durant toute la grossesse et Mme pense que ce désir de paternité est dû au fait que le père souhaite des papiers d'identité Français.</t>
  </si>
  <si>
    <t>nous avons repris les items que Madame avait choisi lors de la visite prénatale._x000D_
le stress de devenir parent, l'alimentation du bébé, le logement.</t>
  </si>
  <si>
    <t>accompagner mme dans la mise en place d'un moyen de garde en vue d'une reprise de travaille pour mme._x000D_
faire le point sur le développement du bébé et l'alimentation</t>
  </si>
  <si>
    <t>mère qui regarde sa fille, lui sourit , s'adresse à elle de manière tout à fait adaptée, les gestes sont enveloppants doux et adaptés.</t>
  </si>
  <si>
    <t>éveil sourires, développement psychomoteur</t>
  </si>
  <si>
    <t>Faire connaissance avec le bébé et évaluer le vécu de madame par rapport à cette naissance.</t>
  </si>
  <si>
    <t>Madame regarde beaucoup sa fille, la prend dans ses bras lui caresse la tête.</t>
  </si>
  <si>
    <t>Etat psychologique de mme et fatigue</t>
  </si>
  <si>
    <t xml:space="preserve">Prise de poids, éveil </t>
  </si>
  <si>
    <t>Choisir et cibler les thèmes et les objectifs de l’intervention en ciblant les besoins de madame</t>
  </si>
  <si>
    <t>Madame est impatiente de l’arrivée de sa fille et a des idées sur les valeurs à lui transmettre madame montre les échographie et parle de sa fille.</t>
  </si>
  <si>
    <t xml:space="preserve">Fatigue de madame </t>
  </si>
  <si>
    <t>Développement du fœtus.</t>
  </si>
  <si>
    <t>Madame sera seule avec ce bébé. Nous avons évoqué le non investissement du père pendant la grossesse.</t>
  </si>
  <si>
    <t>Le stress de devenir parent, la relation avec l’enfant les différences entre ma culture d’origine et mon projet parental.</t>
  </si>
  <si>
    <t>rencontrer Mme dans son nouveau logement et faire le point sur son quotidien avec sa fille hors du foyer de jeunes travailleurs.</t>
  </si>
  <si>
    <t>mme regarde sa fille en souriant, lui parle, la valorise ++++_x000D_
le bébé regarde sa mère est souriante, dans l'échange et dans l'interaction</t>
  </si>
  <si>
    <t>surtout de l'éveil, elle attrape les objets, décolle la tête et les épaules sur le ventre</t>
  </si>
  <si>
    <t>il y avait deux voisines de Mme ce jour là et il a été plus difficile d'échanger avec la maman</t>
  </si>
  <si>
    <t>faire le point sur l'alimentation du bébé, le développement moteur et la situation sociale de Madame.</t>
  </si>
  <si>
    <t>mère très attentionnée à son bébé, très bonne relation mère /bébé._x000D_
Madame parle à son bébé, elle la regarde tendrement</t>
  </si>
  <si>
    <t>sommeil_x000D_
alimentation</t>
  </si>
  <si>
    <t>refaire le point sur l'évolution du bébé et sur la capacité de mme a aller vers des activités extérieures avec sa fille.</t>
  </si>
  <si>
    <t>mme est attentive à sa fille, elle la regarde, s'adresse à elle et répond à ses besoins de manière adaptée.</t>
  </si>
  <si>
    <t>alimentation et sommeil</t>
  </si>
  <si>
    <t>prise de poids- hygiène du domicile</t>
  </si>
  <si>
    <t>la mère est attentive à sa fille, elle la porte de manière enveloppante, elle lui parle et la regarde</t>
  </si>
  <si>
    <t>érythème fessier, le sommeil, l'alimentation</t>
  </si>
  <si>
    <t>échanges autour du rôle du père, et de la famille proche (grands-parents)</t>
  </si>
  <si>
    <t>refaire le point sur l'hygiène et la prise de poids</t>
  </si>
  <si>
    <t>pour la première fois, madame a eu des propos plus durs avec sa fille de 3 mois. elle la regarde toujours s'adresse à elle, les gestes sont contenants.</t>
  </si>
  <si>
    <t>la maigreur de madame et son moral lié au manque d'hygiène de la maison et de mme.</t>
  </si>
  <si>
    <t>mycose des ongles de la petite du au manque d'hygiène.</t>
  </si>
  <si>
    <t>madame est toujours en difficultés par rapport à ses beaux parents qui habitent la maison mitoyenne à la leur.</t>
  </si>
  <si>
    <t>relation avec les beaux parents</t>
  </si>
  <si>
    <t>De débuter la relation avec madame et de définir ses besoins</t>
  </si>
  <si>
    <t xml:space="preserve">Madame cache son ventre, il a été difficile de parler de la grossesse. Par contre le bébé est attendu, madame en parle et le matériel est acheté pour l’accueillir. Les parents sont impatients de l’arrivée du bébé. Le bébé bouge beaucoup. </t>
  </si>
  <si>
    <t>Nous avons abordé le tabac de madame pendant sa grossesse et son petit poids</t>
  </si>
  <si>
    <t>Le tabac et les conséquences sur le développement du bébé</t>
  </si>
  <si>
    <t>Madame est inquiète de sa relation avec ses beaux-parents. Elle est soutenue par son compagnon. Le couple a réfléchis au rôle de chacun auprès du bébé</t>
  </si>
  <si>
    <t>Le mode de garde de l’enfant, les comportements de santé, les conflits dans le couple ou la famille.</t>
  </si>
  <si>
    <t>Faire le point sur la relation de Madame et de sa belle famille et regarder ensemble l’évolution de la grossesse.</t>
  </si>
  <si>
    <t>Madame est assez maigre, elle ne mets pas en valeur son ventre voire elle le cache. Ce bébé est attendu avec impatience par la mère et par le père.</t>
  </si>
  <si>
    <t>Notamment du tabagisme de madame et des conséquences sur le bébé. De l’alimentation de madame et de son état général</t>
  </si>
  <si>
    <t>Les suivi de la grossesse est effectué régulièrement et le bébé va bien.</t>
  </si>
  <si>
    <t>Le mode de garde prévu est madame. Le père semble vouloir s’investir dans le quotidien de sa fille.</t>
  </si>
  <si>
    <t>refaire le point sur l'hygiène du logement et du bébé. point sur l'éveil proposée au bébé</t>
  </si>
  <si>
    <t>le bébé dormait .. je ne l'ai pas vu</t>
  </si>
  <si>
    <t>point sur évolution de l'érythème fessier constaté la dernière fois et sur le développement psycho moteur constaté par le père</t>
  </si>
  <si>
    <t>faire le point sur le développement global de l'enfant</t>
  </si>
  <si>
    <t>mme regarde sa fille et s'adresse à elle avec douceur. elle prend soin d'elle, les gestes sont doux</t>
  </si>
  <si>
    <t>mme a été hospiatlisée</t>
  </si>
  <si>
    <t>pb d'hygiène et mycoses</t>
  </si>
  <si>
    <t>conflit avec les beaux parents de Mme</t>
  </si>
  <si>
    <t>46 et 125</t>
  </si>
  <si>
    <t>poursuite de l'accompagnement, présentation de la puéricultrice qui prend le relais</t>
  </si>
  <si>
    <t>discours positif, Mme est concentrée sur les bruits du c¿ur, ceci malgré la présence du chien qui tente d'accaparer l'attention
"j'ai hâte maintenant" dit elle en parlant de l'accouchement
elle montre une certaine angoisse dans on regard et garde un sourire quasi constant. Mme laisse peu paraitre ses émotions et donne l'impression de vouloir donner bonne figure auprès de nous</t>
  </si>
  <si>
    <t>activité physique pendant la grossesse, la contraception, le sommeil de la mère</t>
  </si>
  <si>
    <t>préparer l'alimentation de bébé : Mme désire allaiter</t>
  </si>
  <si>
    <t>Mme désire aborder les signaux de bébé une fois que sa fille sera là.
Mme a beaucoup apprécié la préparation à la naissance, cela lui a permis de construire davantage son projet et ainsi de l'apaiser. Elle parle notamment de la salle d'accouchement qu'elle a pu visiter
l'accueil du bébé : elle dit que tout est prêt pour l'arrivée de sa fille</t>
  </si>
  <si>
    <t>le père du bébé (qui est absent lors de la vd) a sélectionné des thèmes comme la découverte des signaux de l'enfant, la capacité à demander de l'aide (qui semble être difficile pour les 2 parents même si Mme nous précise qu'elle a de la famille , des amis), l'alimentation du bébé.</t>
  </si>
  <si>
    <t>données manquantes 2</t>
  </si>
  <si>
    <t>Poursuite des thèmes abordés lors de la 1ère visite</t>
  </si>
  <si>
    <t>Bercement/ regards attentifs/portage sécure et maternant/gestes tendres(baiser)/levé de regard de l’enfant vers sa mère/réponds de façon pertinente aux besoins de bébé</t>
  </si>
  <si>
    <t>La contraception</t>
  </si>
  <si>
    <t>L’alimentation et l’allaitement maternel/le suivi médical et la vaccination</t>
  </si>
  <si>
    <t>Les sorties avec bébé/le réseau social</t>
  </si>
  <si>
    <t>L’outil d’investigation des besoins (fiche 3 ) n’a pas été utilisé à la demande de la mère qui n’en a pas ressenti le besoin car elle a exprimé spontanément ses attentes.</t>
  </si>
  <si>
    <t>NIP</t>
  </si>
  <si>
    <t>Utilisation jeu de carte</t>
  </si>
  <si>
    <t>N jeux de cartes</t>
  </si>
  <si>
    <t>% de VAD avec 20 mn attachement</t>
  </si>
  <si>
    <t xml:space="preserve"> En pré-natal</t>
  </si>
  <si>
    <t>De 0 à 6 mois</t>
  </si>
  <si>
    <t>Au-delà des 6 mois</t>
  </si>
  <si>
    <t>Total VAD reporting PMI</t>
  </si>
  <si>
    <t>Nb de CR reçu Aniss</t>
  </si>
  <si>
    <t>X</t>
  </si>
  <si>
    <t>119 et 18</t>
  </si>
  <si>
    <t>x</t>
  </si>
  <si>
    <t>2 /</t>
  </si>
  <si>
    <t>8 /</t>
  </si>
  <si>
    <t>6 /</t>
  </si>
  <si>
    <t>1 /</t>
  </si>
  <si>
    <t xml:space="preserve">X </t>
  </si>
  <si>
    <t>73+62</t>
  </si>
  <si>
    <t>73+56</t>
  </si>
  <si>
    <t>73+58</t>
  </si>
  <si>
    <t>NIP famille</t>
  </si>
  <si>
    <t>Intervenante</t>
  </si>
  <si>
    <t>Suivi terminé</t>
  </si>
  <si>
    <t>N° INTERVENANT</t>
  </si>
  <si>
    <t>1. Quel âge avez-vous ?</t>
  </si>
  <si>
    <t>2. Depuis quelle année exercez-vous le métier de puéricultrice ?</t>
  </si>
  <si>
    <t>3.  Depuis quelle année exercez-vous en PMI ?</t>
  </si>
  <si>
    <t>4. Depuis quelle année travaillez-vous dans votre PMI actuelle ?</t>
  </si>
  <si>
    <t>5. Sur une échelle de 0 (pas du tout) à 10 (vraiment beaucoup), diriez-vous que vous appréciez votre travail en PMI ?</t>
  </si>
  <si>
    <t>6.1. Je prends mon temps pour apprendre à connaître les gens</t>
  </si>
  <si>
    <t>6.2. Je prends mon temps pour apprendre à connaître les gensJe m'appuie sur les autres pour prendre mes décisions</t>
  </si>
  <si>
    <t>6.3 Les gens me déçoivent</t>
  </si>
  <si>
    <t>6.4. La compagnie des autres me manque quand je suis seule</t>
  </si>
  <si>
    <t>6.5. C'est mieux de ne pas être émotionnellement trop proche des autres</t>
  </si>
  <si>
    <t>6.6. Je m'inquiète beaucoup si les gens avec qui je vis rentrent plus tard que prévu</t>
  </si>
  <si>
    <t>6.7. En général, je m'appuie sur les conseils des autres quand j'ai un problème</t>
  </si>
  <si>
    <t>6.8. Je me sens mal à l'aise lorsque les gens sont trop proches de moi</t>
  </si>
  <si>
    <t>6.9. Les gens qui me sont proches m'agacent souvent</t>
  </si>
  <si>
    <t>6.10. J'ai le sentiment que les gens sont contre moi (ne prennent pas mon parti)</t>
  </si>
  <si>
    <t>6.11. Je m'inquiète des choses qui pourraient arriver à ma famille proche et à mes amis</t>
  </si>
  <si>
    <t>6.12. Je me dispute souvent</t>
  </si>
  <si>
    <t>6.13. Je suis collant, avec les autres</t>
  </si>
  <si>
    <t>6.14. En général, j'attends impatiemment de me retrouver seule (R )</t>
  </si>
  <si>
    <t>6.15. J'aime prendre des décisions de moi-même (R )</t>
  </si>
  <si>
    <t>6.16. Je deviens anxieuse lorsque mes proches sont au loin</t>
  </si>
  <si>
    <t xml:space="preserve">6.17. Je me sens mal à l'aise lorsque les autres me font des confidences </t>
  </si>
  <si>
    <t>6.18. Je trouve difficile de faire confiance aux autres</t>
  </si>
  <si>
    <t>6.19. Avoir des gens autour de moi peut me déranger</t>
  </si>
  <si>
    <t>6.20. En général, j'ai le sentiment que les autres n'en ont pas assez fait pour moi</t>
  </si>
  <si>
    <t>6.21. C'est important d'avoir des gens autour de moi</t>
  </si>
  <si>
    <t>6.22. Je trouve difficile de me confier aux autres</t>
  </si>
  <si>
    <t>N années expérience PMI intervenante</t>
  </si>
  <si>
    <t>Appréciation W interv.</t>
  </si>
  <si>
    <t>VASQ proximité inter</t>
  </si>
  <si>
    <t>VAQS total inter</t>
  </si>
  <si>
    <t>VAQS insécurité inter</t>
  </si>
  <si>
    <t>Insécurité</t>
  </si>
  <si>
    <t>Proximity seeking</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</si>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</sst>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b/>
      <sz val="11"/>
      <color theme="1"/>
      <name val="Calibri"/>
      <family val="2"/>
      <scheme val="minor"/>
    </font>
    <font>
      <sz val="10"/>
      <name val="Arial"/>
      <family val="2"/>
    </font>
    <font>
      <sz val="9"/>
      <color indexed="81"/>
      <name val="Tahoma"/>
      <charset val="1"/>
    </font>
    <font>
      <b/>
      <sz val="9"/>
      <color indexed="81"/>
      <name val="Tahoma"/>
      <charset val="1"/>
    </font>
    <font>
      <b/>
      <sz val="10"/>
      <name val="Arial"/>
      <family val="2"/>
    </font>
    <font>
      <sz val="9"/>
      <color indexed="81"/>
      <name val="Tahoma"/>
      <family val="2"/>
    </font>
    <font>
      <b/>
      <sz val="9"/>
      <color indexed="81"/>
      <name val="Tahoma"/>
      <family val="2"/>
    </font>
    <font>
      <sz val="11"/>
      <color theme="1"/>
      <name val="Calibri"/>
      <family val="2"/>
      <scheme val="minor"/>
    </font>
    <font>
      <sz val="10"/>
      <color rgb="FF000000"/>
      <name val="Arial"/>
      <family val="2"/>
    </font>
    <font>
      <sz val="10"/>
      <color rgb="FFFF0000"/>
      <name val="Arial"/>
      <family val="2"/>
    </font>
    <font>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8" fillId="0" borderId="0" applyFont="0" applyFill="0" applyBorder="0" applyAlignment="0" applyProtection="0"/>
  </cellStyleXfs>
  <cellXfs count="56">
    <xf numFmtId="0" fontId="0" fillId="0" borderId="0" xfId="0"/>
    <xf numFmtId="0" fontId="2" fillId="2" borderId="0" xfId="0" applyFont="1" applyFill="1" applyBorder="1" applyAlignment="1" applyProtection="1"/>
    <xf numFmtId="0" fontId="2" fillId="0" borderId="0" xfId="0" applyNumberFormat="1" applyFont="1" applyFill="1" applyBorder="1" applyAlignment="1" applyProtection="1"/>
    <xf numFmtId="0" fontId="2" fillId="0" borderId="0" xfId="0" applyFont="1" applyAlignment="1"/>
    <xf numFmtId="0" fontId="2" fillId="0" borderId="0" xfId="0" applyFont="1" applyFill="1" applyBorder="1" applyAlignment="1" applyProtection="1"/>
    <xf numFmtId="0" fontId="2" fillId="0" borderId="0" xfId="0" applyFont="1" applyFill="1" applyAlignment="1"/>
    <xf numFmtId="14" fontId="2" fillId="0" borderId="0" xfId="0" applyNumberFormat="1" applyFont="1" applyAlignment="1"/>
    <xf numFmtId="49" fontId="2" fillId="0" borderId="0" xfId="0" applyNumberFormat="1" applyFont="1" applyAlignment="1"/>
    <xf numFmtId="49" fontId="2" fillId="0" borderId="0" xfId="0" applyNumberFormat="1" applyFont="1" applyBorder="1" applyAlignment="1"/>
    <xf numFmtId="0" fontId="2" fillId="0" borderId="0" xfId="0" applyFont="1" applyBorder="1" applyAlignment="1"/>
    <xf numFmtId="0" fontId="2" fillId="0" borderId="0" xfId="0" applyNumberFormat="1" applyFont="1" applyAlignment="1"/>
    <xf numFmtId="16" fontId="2" fillId="0" borderId="0" xfId="0" applyNumberFormat="1" applyFont="1" applyAlignment="1"/>
    <xf numFmtId="0" fontId="2" fillId="0" borderId="0" xfId="0" applyNumberFormat="1" applyFont="1" applyBorder="1" applyAlignment="1"/>
    <xf numFmtId="0" fontId="2" fillId="0" borderId="1" xfId="0" applyFont="1" applyFill="1" applyBorder="1" applyAlignment="1" applyProtection="1"/>
    <xf numFmtId="0" fontId="0" fillId="0" borderId="1" xfId="0" applyBorder="1"/>
    <xf numFmtId="0" fontId="2" fillId="0" borderId="1" xfId="0" applyFont="1" applyBorder="1" applyAlignment="1"/>
    <xf numFmtId="14" fontId="2" fillId="0" borderId="1" xfId="0" applyNumberFormat="1" applyFont="1" applyBorder="1" applyAlignment="1"/>
    <xf numFmtId="0" fontId="2" fillId="0" borderId="1" xfId="0" applyFont="1" applyFill="1" applyBorder="1" applyAlignment="1"/>
    <xf numFmtId="0" fontId="2" fillId="0" borderId="1" xfId="0" applyNumberFormat="1" applyFont="1" applyBorder="1" applyAlignment="1"/>
    <xf numFmtId="49" fontId="2" fillId="0" borderId="1" xfId="0" applyNumberFormat="1" applyFont="1" applyBorder="1" applyAlignment="1"/>
    <xf numFmtId="16" fontId="2" fillId="0" borderId="1" xfId="0" applyNumberFormat="1" applyFont="1" applyBorder="1" applyAlignment="1"/>
    <xf numFmtId="0" fontId="5" fillId="0" borderId="1" xfId="0" applyFont="1" applyFill="1" applyBorder="1" applyAlignment="1" applyProtection="1"/>
    <xf numFmtId="0" fontId="1" fillId="0" borderId="1" xfId="0" applyFont="1" applyBorder="1"/>
    <xf numFmtId="0" fontId="1" fillId="0" borderId="0" xfId="0" applyFont="1"/>
    <xf numFmtId="0" fontId="2" fillId="0" borderId="1" xfId="0" applyFont="1" applyBorder="1" applyAlignment="1">
      <alignment horizontal="left"/>
    </xf>
    <xf numFmtId="0" fontId="2" fillId="0" borderId="1" xfId="0" applyFont="1" applyFill="1" applyBorder="1" applyAlignment="1" applyProtection="1">
      <alignment horizontal="left"/>
    </xf>
    <xf numFmtId="49" fontId="2" fillId="0" borderId="1" xfId="0" applyNumberFormat="1" applyFont="1" applyBorder="1" applyAlignment="1">
      <alignment horizontal="left"/>
    </xf>
    <xf numFmtId="0" fontId="2" fillId="0" borderId="1" xfId="0" applyNumberFormat="1" applyFont="1" applyBorder="1" applyAlignment="1">
      <alignment horizontal="left"/>
    </xf>
    <xf numFmtId="0" fontId="2" fillId="2" borderId="0" xfId="0" applyNumberFormat="1" applyFont="1" applyFill="1" applyBorder="1" applyAlignment="1" applyProtection="1">
      <alignment horizontal="right" vertical="center"/>
    </xf>
    <xf numFmtId="0" fontId="2" fillId="0" borderId="0" xfId="0" applyNumberFormat="1" applyFont="1" applyAlignment="1">
      <alignment horizontal="right" vertical="center"/>
    </xf>
    <xf numFmtId="0" fontId="2" fillId="0" borderId="0" xfId="0" applyNumberFormat="1" applyFont="1" applyFill="1" applyAlignment="1">
      <alignment horizontal="right" vertical="center"/>
    </xf>
    <xf numFmtId="0" fontId="2" fillId="0" borderId="0" xfId="0" applyNumberFormat="1" applyFont="1" applyFill="1" applyBorder="1" applyAlignment="1" applyProtection="1">
      <alignment horizontal="right"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9" fillId="0" borderId="0" xfId="0" applyFont="1" applyAlignment="1"/>
    <xf numFmtId="0" fontId="10" fillId="0" borderId="0" xfId="0" applyFont="1" applyAlignment="1"/>
    <xf numFmtId="9" fontId="2" fillId="0" borderId="1" xfId="1" applyFont="1" applyBorder="1" applyAlignment="1"/>
    <xf numFmtId="164" fontId="2" fillId="0" borderId="1" xfId="0" applyNumberFormat="1" applyFont="1" applyBorder="1" applyAlignment="1"/>
    <xf numFmtId="0" fontId="1" fillId="3" borderId="1" xfId="0" applyFont="1" applyFill="1" applyBorder="1" applyAlignment="1">
      <alignment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3" borderId="1" xfId="0" applyFill="1" applyBorder="1" applyAlignment="1">
      <alignment horizontal="center" wrapText="1"/>
    </xf>
    <xf numFmtId="0" fontId="0" fillId="5" borderId="1" xfId="0" applyFill="1" applyBorder="1" applyAlignment="1">
      <alignment horizont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wrapText="1"/>
    </xf>
    <xf numFmtId="0" fontId="11" fillId="5" borderId="1" xfId="0" applyFont="1" applyFill="1" applyBorder="1" applyAlignment="1">
      <alignment horizontal="center" wrapText="1"/>
    </xf>
    <xf numFmtId="0" fontId="0" fillId="3" borderId="2" xfId="0" applyFill="1" applyBorder="1" applyAlignment="1">
      <alignment horizontal="center" vertical="center" wrapText="1"/>
    </xf>
    <xf numFmtId="0" fontId="1" fillId="3" borderId="0" xfId="0" applyFont="1" applyFill="1"/>
    <xf numFmtId="0" fontId="1" fillId="2" borderId="0" xfId="0" applyFont="1" applyFill="1"/>
    <xf numFmtId="0" fontId="0" fillId="0" borderId="0" xfId="0" applyFill="1"/>
    <xf numFmtId="0" fontId="1" fillId="0" borderId="0" xfId="0" applyFont="1" applyFill="1" applyBorder="1" applyAlignment="1">
      <alignment horizontal="left" vertical="center"/>
    </xf>
    <xf numFmtId="0" fontId="2" fillId="0" borderId="1" xfId="0" applyFont="1" applyFill="1" applyBorder="1" applyAlignment="1">
      <alignment horizontal="left"/>
    </xf>
    <xf numFmtId="164" fontId="2" fillId="0" borderId="1" xfId="0" applyNumberFormat="1" applyFont="1" applyFill="1" applyBorder="1" applyAlignment="1"/>
    <xf numFmtId="9" fontId="2" fillId="0" borderId="1" xfId="1" applyFont="1" applyFill="1" applyBorder="1" applyAlignment="1"/>
    <xf numFmtId="0" fontId="0" fillId="0" borderId="1" xfId="0" applyFill="1" applyBorder="1"/>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L638"/>
  <sheetViews>
    <sheetView tabSelected="1" zoomScale="70" zoomScaleNormal="70" workbookViewId="0"/>
  </sheetViews>
  <sheetFormatPr baseColWidth="10" defaultRowHeight="15" x14ac:dyDescent="0.25"/>
  <cols>
    <col min="1" max="1" width="18" style="3" bestFit="1" customWidth="1"/>
    <col min="2" max="2" width="18" style="3" customWidth="1"/>
    <col min="3" max="3" width="20.140625" style="3" bestFit="1" customWidth="1"/>
    <col min="4" max="8" width="20.140625" style="3" customWidth="1"/>
    <col min="9" max="9" width="12.85546875" style="3" bestFit="1" customWidth="1"/>
    <col min="10" max="10" width="14.42578125" style="3" bestFit="1" customWidth="1"/>
    <col min="11" max="11" width="18.5703125" style="3" bestFit="1" customWidth="1"/>
    <col min="12" max="12" width="10.5703125" style="3" bestFit="1" customWidth="1"/>
    <col min="13" max="14" width="20.140625" style="3" customWidth="1"/>
    <col min="15" max="15" width="14.28515625" style="3" customWidth="1"/>
    <col min="16" max="17" width="20.140625" style="3" customWidth="1"/>
    <col min="18" max="18" width="11.42578125" style="3"/>
  </cols>
  <sheetData>
    <row r="1" spans="1:38" s="23" customFormat="1" x14ac:dyDescent="0.25">
      <c r="A1" s="21" t="s">
        <v>469</v>
      </c>
      <c r="B1" s="21" t="s">
        <v>475</v>
      </c>
      <c r="C1" s="21" t="s">
        <v>470</v>
      </c>
      <c r="D1" s="21" t="s">
        <v>3798</v>
      </c>
      <c r="E1" s="21" t="s">
        <v>3799</v>
      </c>
      <c r="F1" s="21" t="s">
        <v>3802</v>
      </c>
      <c r="G1" s="21" t="s">
        <v>3800</v>
      </c>
      <c r="H1" s="21" t="s">
        <v>3801</v>
      </c>
      <c r="I1" s="21" t="s">
        <v>471</v>
      </c>
      <c r="J1" s="21" t="s">
        <v>472</v>
      </c>
      <c r="K1" s="21" t="s">
        <v>473</v>
      </c>
      <c r="L1" s="21" t="s">
        <v>476</v>
      </c>
      <c r="M1" s="21" t="s">
        <v>474</v>
      </c>
      <c r="N1" s="21" t="s">
        <v>3748</v>
      </c>
      <c r="O1" s="21" t="s">
        <v>3749</v>
      </c>
      <c r="P1" s="21" t="s">
        <v>477</v>
      </c>
      <c r="Q1" s="21" t="s">
        <v>3750</v>
      </c>
      <c r="R1" s="21" t="s">
        <v>468</v>
      </c>
      <c r="S1" s="22" t="s">
        <v>443</v>
      </c>
      <c r="T1" s="22" t="s">
        <v>444</v>
      </c>
      <c r="U1" s="22" t="s">
        <v>445</v>
      </c>
      <c r="V1" s="22" t="s">
        <v>446</v>
      </c>
      <c r="W1" s="22" t="s">
        <v>447</v>
      </c>
      <c r="X1" s="22" t="s">
        <v>448</v>
      </c>
      <c r="Y1" s="22" t="s">
        <v>449</v>
      </c>
      <c r="Z1" s="22" t="s">
        <v>450</v>
      </c>
      <c r="AA1" s="22" t="s">
        <v>451</v>
      </c>
      <c r="AB1" s="22" t="s">
        <v>452</v>
      </c>
      <c r="AC1" s="22" t="s">
        <v>453</v>
      </c>
      <c r="AD1" s="22" t="s">
        <v>454</v>
      </c>
      <c r="AE1" s="22" t="s">
        <v>455</v>
      </c>
      <c r="AF1" s="22" t="s">
        <v>456</v>
      </c>
      <c r="AG1" s="22" t="s">
        <v>457</v>
      </c>
      <c r="AH1" s="22" t="s">
        <v>458</v>
      </c>
      <c r="AI1" s="22" t="s">
        <v>459</v>
      </c>
      <c r="AJ1" s="22" t="s">
        <v>460</v>
      </c>
      <c r="AK1" s="22" t="s">
        <v>461</v>
      </c>
      <c r="AL1" s="22" t="s">
        <v>462</v>
      </c>
    </row>
    <row r="2" spans="1:38" x14ac:dyDescent="0.25">
      <c r="A2" s="15" t="s">
        <v>1</v>
      </c>
      <c r="B2" s="24">
        <v>1010002</v>
      </c>
      <c r="C2" s="15">
        <v>91</v>
      </c>
      <c r="D2" s="15">
        <f>VLOOKUP(C2,'Base intervenante'!$1:$1048576,4,0)</f>
        <v>2006</v>
      </c>
      <c r="E2" s="15">
        <f>VLOOKUP(C2,'Base intervenante'!$1:$1048576,6,0)</f>
        <v>9</v>
      </c>
      <c r="F2" s="15">
        <f>VLOOKUP(C2,'Base intervenante'!$1:$1048576,29,0)</f>
        <v>27</v>
      </c>
      <c r="G2" s="15">
        <f>VLOOKUP(C2,'Base intervenante'!$1:$1048576,30,0)</f>
        <v>32</v>
      </c>
      <c r="H2" s="15">
        <f>VLOOKUP(C2,'Base intervenante'!$1:$1048576,31,0)</f>
        <v>59</v>
      </c>
      <c r="I2" s="15">
        <f>VLOOKUP(B2,'Base reporting'!$1:$1048576,3,0)</f>
        <v>1</v>
      </c>
      <c r="J2" s="15">
        <f>VLOOKUP(B2,'Base reporting'!$1:$1048576,4,0)</f>
        <v>4</v>
      </c>
      <c r="K2" s="15">
        <f>VLOOKUP(B2,'Base reporting'!$1:$1048576,5,0)</f>
        <v>7</v>
      </c>
      <c r="L2" s="15">
        <f t="shared" ref="L2:L32" si="0">IF(R2&gt;SUM(I2:K2),R2,SUM(I2:K2))</f>
        <v>12</v>
      </c>
      <c r="M2" s="15" t="str">
        <f>VLOOKUP(B2,'Base reporting'!$1:$1048576,8,0)</f>
        <v>X</v>
      </c>
      <c r="N2" s="15">
        <f>IF(O2&gt;0,1,0)</f>
        <v>1</v>
      </c>
      <c r="O2" s="15">
        <f>SUMPRODUCT(1*('base CR'!$A$1:$A$800=B2),('base CR'!$U$1:$U$800))</f>
        <v>1</v>
      </c>
      <c r="P2" s="37">
        <f>(SUMPRODUCT(1*('base CR'!$A$1:$A$800=B2),('base CR'!$W$1:$W$800)))/R2</f>
        <v>8.8000000000000007</v>
      </c>
      <c r="Q2" s="36">
        <f>(SUMPRODUCT(1*('base CR'!$A$1:$A$800=B2),('base CR'!$M$1:$M$800))/R2)</f>
        <v>1</v>
      </c>
      <c r="R2" s="15">
        <v>5</v>
      </c>
      <c r="S2" s="15" t="s">
        <v>113</v>
      </c>
      <c r="T2" s="15" t="s">
        <v>114</v>
      </c>
      <c r="U2" s="15" t="s">
        <v>121</v>
      </c>
      <c r="V2" s="15" t="s">
        <v>122</v>
      </c>
      <c r="W2" s="15" t="s">
        <v>123</v>
      </c>
      <c r="X2" s="14"/>
      <c r="Y2" s="14"/>
      <c r="Z2" s="14"/>
      <c r="AA2" s="14"/>
      <c r="AB2" s="14"/>
      <c r="AC2" s="14"/>
      <c r="AD2" s="14"/>
      <c r="AE2" s="14"/>
      <c r="AF2" s="14"/>
      <c r="AG2" s="14"/>
      <c r="AH2" s="14"/>
      <c r="AI2" s="14"/>
      <c r="AJ2" s="14"/>
      <c r="AK2" s="14"/>
      <c r="AL2" s="14"/>
    </row>
    <row r="3" spans="1:38" x14ac:dyDescent="0.25">
      <c r="A3" s="15" t="s">
        <v>2</v>
      </c>
      <c r="B3" s="24">
        <v>1010005</v>
      </c>
      <c r="C3" s="15">
        <v>91</v>
      </c>
      <c r="D3" s="15">
        <f>VLOOKUP(C3,'Base intervenante'!$1:$1048576,4,0)</f>
        <v>2006</v>
      </c>
      <c r="E3" s="15">
        <f>VLOOKUP(C3,'Base intervenante'!$1:$1048576,6,0)</f>
        <v>9</v>
      </c>
      <c r="F3" s="15">
        <f>VLOOKUP(C3,'Base intervenante'!$1:$1048576,29,0)</f>
        <v>27</v>
      </c>
      <c r="G3" s="15">
        <f>VLOOKUP(C3,'Base intervenante'!$1:$1048576,30,0)</f>
        <v>32</v>
      </c>
      <c r="H3" s="15">
        <f>VLOOKUP(C3,'Base intervenante'!$1:$1048576,31,0)</f>
        <v>59</v>
      </c>
      <c r="I3" s="15">
        <f>VLOOKUP(B3,'Base reporting'!$1:$1048576,3,0)</f>
        <v>2</v>
      </c>
      <c r="J3" s="15">
        <f>VLOOKUP(B3,'Base reporting'!$1:$1048576,4,0)</f>
        <v>6</v>
      </c>
      <c r="K3" s="15">
        <f>VLOOKUP(B3,'Base reporting'!$1:$1048576,5,0)</f>
        <v>0</v>
      </c>
      <c r="L3" s="15">
        <f t="shared" si="0"/>
        <v>8</v>
      </c>
      <c r="M3" s="15" t="str">
        <f>VLOOKUP(B3,'Base reporting'!$1:$1048576,8,0)</f>
        <v>X</v>
      </c>
      <c r="N3" s="15">
        <f t="shared" ref="N3:N65" si="1">IF(O3&gt;0,1,0)</f>
        <v>1</v>
      </c>
      <c r="O3" s="15">
        <f>SUMPRODUCT(1*('base CR'!$A$1:$A$800=B3),('base CR'!$U$1:$U$800))</f>
        <v>1</v>
      </c>
      <c r="P3" s="37">
        <f>(SUMPRODUCT(1*('base CR'!$A$1:$A$800=B3),('base CR'!$W$1:$W$800)))/R3</f>
        <v>9</v>
      </c>
      <c r="Q3" s="36">
        <f>(SUMPRODUCT(1*('base CR'!$A$1:$A$800=B3),('base CR'!$M$1:$M$800))/R3)</f>
        <v>1</v>
      </c>
      <c r="R3" s="15">
        <v>6</v>
      </c>
      <c r="S3" s="15" t="s">
        <v>115</v>
      </c>
      <c r="T3" s="15" t="s">
        <v>116</v>
      </c>
      <c r="U3" s="15" t="s">
        <v>117</v>
      </c>
      <c r="V3" s="15" t="s">
        <v>118</v>
      </c>
      <c r="W3" s="15" t="s">
        <v>119</v>
      </c>
      <c r="X3" s="15" t="s">
        <v>120</v>
      </c>
      <c r="Y3" s="14"/>
      <c r="Z3" s="14"/>
      <c r="AA3" s="14"/>
      <c r="AB3" s="14"/>
      <c r="AC3" s="14"/>
      <c r="AD3" s="14"/>
      <c r="AE3" s="14"/>
      <c r="AF3" s="14"/>
      <c r="AG3" s="14"/>
      <c r="AH3" s="14"/>
      <c r="AI3" s="14"/>
      <c r="AJ3" s="14"/>
      <c r="AK3" s="14"/>
      <c r="AL3" s="14"/>
    </row>
    <row r="4" spans="1:38" x14ac:dyDescent="0.25">
      <c r="A4" s="15" t="s">
        <v>3</v>
      </c>
      <c r="B4" s="24">
        <v>1010014</v>
      </c>
      <c r="C4" s="15">
        <v>13</v>
      </c>
      <c r="D4" s="15">
        <f>VLOOKUP(C4,'Base intervenante'!$1:$1048576,4,0)</f>
        <v>2015</v>
      </c>
      <c r="E4" s="15">
        <f>VLOOKUP(C4,'Base intervenante'!$1:$1048576,6,0)</f>
        <v>10</v>
      </c>
      <c r="F4" s="15">
        <f>VLOOKUP(C4,'Base intervenante'!$1:$1048576,29,0)</f>
        <v>27</v>
      </c>
      <c r="G4" s="15">
        <f>VLOOKUP(C4,'Base intervenante'!$1:$1048576,30,0)</f>
        <v>31</v>
      </c>
      <c r="H4" s="15">
        <f>VLOOKUP(C4,'Base intervenante'!$1:$1048576,31,0)</f>
        <v>58</v>
      </c>
      <c r="I4" s="15">
        <f>VLOOKUP(B4,'Base reporting'!$1:$1048576,3,0)</f>
        <v>0</v>
      </c>
      <c r="J4" s="15">
        <f>VLOOKUP(B4,'Base reporting'!$1:$1048576,4,0)</f>
        <v>0</v>
      </c>
      <c r="K4" s="15">
        <f>VLOOKUP(B4,'Base reporting'!$1:$1048576,5,0)</f>
        <v>0</v>
      </c>
      <c r="L4" s="15">
        <f t="shared" si="0"/>
        <v>1</v>
      </c>
      <c r="M4" s="15">
        <f>VLOOKUP(B4,'Base reporting'!$1:$1048576,8,0)</f>
        <v>0</v>
      </c>
      <c r="N4" s="15">
        <f t="shared" si="1"/>
        <v>0</v>
      </c>
      <c r="O4" s="15">
        <f>SUMPRODUCT(1*('base CR'!$A$1:$A$800=B4),('base CR'!$U$1:$U$800))</f>
        <v>0</v>
      </c>
      <c r="P4" s="37">
        <f>(SUMPRODUCT(1*('base CR'!$A$1:$A$800=B4),('base CR'!$W$1:$W$800)))/R4</f>
        <v>9</v>
      </c>
      <c r="Q4" s="36">
        <f>(SUMPRODUCT(1*('base CR'!$A$1:$A$800=B4),('base CR'!$M$1:$M$800))/R4)</f>
        <v>1</v>
      </c>
      <c r="R4" s="15">
        <v>1</v>
      </c>
      <c r="S4" s="15" t="s">
        <v>119</v>
      </c>
      <c r="T4" s="14"/>
      <c r="U4" s="14"/>
      <c r="V4" s="14"/>
      <c r="W4" s="14"/>
      <c r="X4" s="14"/>
      <c r="Y4" s="14"/>
      <c r="Z4" s="14"/>
      <c r="AA4" s="14"/>
      <c r="AB4" s="14"/>
      <c r="AC4" s="14"/>
      <c r="AD4" s="14"/>
      <c r="AE4" s="14"/>
      <c r="AF4" s="14"/>
      <c r="AG4" s="14"/>
      <c r="AH4" s="14"/>
      <c r="AI4" s="14"/>
      <c r="AJ4" s="14"/>
      <c r="AK4" s="14"/>
      <c r="AL4" s="14"/>
    </row>
    <row r="5" spans="1:38" x14ac:dyDescent="0.25">
      <c r="A5" s="15" t="s">
        <v>4</v>
      </c>
      <c r="B5" s="24">
        <v>1010021</v>
      </c>
      <c r="C5" s="15">
        <v>119</v>
      </c>
      <c r="D5" s="15">
        <f>VLOOKUP(C5,'Base intervenante'!$1:$1048576,4,0)</f>
        <v>2005</v>
      </c>
      <c r="E5" s="15">
        <f>VLOOKUP(C5,'Base intervenante'!$1:$1048576,6,0)</f>
        <v>7</v>
      </c>
      <c r="F5" s="15">
        <f>VLOOKUP(C5,'Base intervenante'!$1:$1048576,29,0)</f>
        <v>26</v>
      </c>
      <c r="G5" s="15">
        <f>VLOOKUP(C5,'Base intervenante'!$1:$1048576,30,0)</f>
        <v>35</v>
      </c>
      <c r="H5" s="15">
        <f>VLOOKUP(C5,'Base intervenante'!$1:$1048576,31,0)</f>
        <v>61</v>
      </c>
      <c r="I5" s="15">
        <f>VLOOKUP(B5,'Base reporting'!$1:$1048576,3,0)</f>
        <v>2</v>
      </c>
      <c r="J5" s="15">
        <f>VLOOKUP(B5,'Base reporting'!$1:$1048576,4,0)</f>
        <v>7</v>
      </c>
      <c r="K5" s="15">
        <f>VLOOKUP(B5,'Base reporting'!$1:$1048576,5,0)</f>
        <v>5</v>
      </c>
      <c r="L5" s="15">
        <f t="shared" si="0"/>
        <v>14</v>
      </c>
      <c r="M5" s="15" t="str">
        <f>VLOOKUP(B5,'Base reporting'!$1:$1048576,8,0)</f>
        <v>x</v>
      </c>
      <c r="N5" s="15">
        <f t="shared" si="1"/>
        <v>1</v>
      </c>
      <c r="O5" s="15">
        <f>SUMPRODUCT(1*('base CR'!$A$1:$A$800=B5),('base CR'!$U$1:$U$800))</f>
        <v>1</v>
      </c>
      <c r="P5" s="37">
        <f>(SUMPRODUCT(1*('base CR'!$A$1:$A$800=B5),('base CR'!$W$1:$W$800)))/R5</f>
        <v>7.6428571428571432</v>
      </c>
      <c r="Q5" s="36">
        <f>(SUMPRODUCT(1*('base CR'!$A$1:$A$800=B5),('base CR'!$M$1:$M$800))/R5)</f>
        <v>0.9285714285714286</v>
      </c>
      <c r="R5" s="15">
        <v>14</v>
      </c>
      <c r="S5" s="15" t="s">
        <v>124</v>
      </c>
      <c r="T5" s="15" t="s">
        <v>125</v>
      </c>
      <c r="U5" s="15" t="s">
        <v>126</v>
      </c>
      <c r="V5" s="15" t="s">
        <v>127</v>
      </c>
      <c r="W5" s="15" t="s">
        <v>128</v>
      </c>
      <c r="X5" s="15" t="s">
        <v>129</v>
      </c>
      <c r="Y5" s="15" t="s">
        <v>130</v>
      </c>
      <c r="Z5" s="15" t="s">
        <v>131</v>
      </c>
      <c r="AA5" s="15" t="s">
        <v>132</v>
      </c>
      <c r="AB5" s="15" t="s">
        <v>133</v>
      </c>
      <c r="AC5" s="15" t="s">
        <v>134</v>
      </c>
      <c r="AD5" s="15" t="s">
        <v>135</v>
      </c>
      <c r="AE5" s="15" t="s">
        <v>136</v>
      </c>
      <c r="AF5" s="15" t="s">
        <v>137</v>
      </c>
      <c r="AG5" s="14"/>
      <c r="AH5" s="14"/>
      <c r="AI5" s="14"/>
      <c r="AJ5" s="14"/>
      <c r="AK5" s="14"/>
      <c r="AL5" s="14"/>
    </row>
    <row r="6" spans="1:38" x14ac:dyDescent="0.25">
      <c r="A6" s="13" t="s">
        <v>5</v>
      </c>
      <c r="B6" s="25">
        <v>1010027</v>
      </c>
      <c r="C6" s="15">
        <v>115</v>
      </c>
      <c r="D6" s="15">
        <f>VLOOKUP(C6,'Base intervenante'!$1:$1048576,4,0)</f>
        <v>2009</v>
      </c>
      <c r="E6" s="15">
        <f>VLOOKUP(C6,'Base intervenante'!$1:$1048576,6,0)</f>
        <v>9</v>
      </c>
      <c r="F6" s="15">
        <f>VLOOKUP(C6,'Base intervenante'!$1:$1048576,29,0)</f>
        <v>25</v>
      </c>
      <c r="G6" s="15">
        <f>VLOOKUP(C6,'Base intervenante'!$1:$1048576,30,0)</f>
        <v>32</v>
      </c>
      <c r="H6" s="15">
        <f>VLOOKUP(C6,'Base intervenante'!$1:$1048576,31,0)</f>
        <v>57</v>
      </c>
      <c r="I6" s="15">
        <f>VLOOKUP(B6,'Base reporting'!$1:$1048576,3,0)</f>
        <v>2</v>
      </c>
      <c r="J6" s="15">
        <f>VLOOKUP(B6,'Base reporting'!$1:$1048576,4,0)</f>
        <v>0</v>
      </c>
      <c r="K6" s="15">
        <f>VLOOKUP(B6,'Base reporting'!$1:$1048576,5,0)</f>
        <v>0</v>
      </c>
      <c r="L6" s="15">
        <f t="shared" si="0"/>
        <v>3</v>
      </c>
      <c r="M6" s="15">
        <f>VLOOKUP(B6,'Base reporting'!$1:$1048576,8,0)</f>
        <v>0</v>
      </c>
      <c r="N6" s="15">
        <f t="shared" si="1"/>
        <v>0</v>
      </c>
      <c r="O6" s="15">
        <f>SUMPRODUCT(1*('base CR'!$A$1:$A$800=B6),('base CR'!$U$1:$U$800))</f>
        <v>0</v>
      </c>
      <c r="P6" s="37">
        <f>(SUMPRODUCT(1*('base CR'!$A$1:$A$800=B6),('base CR'!$W$1:$W$800)))/R6</f>
        <v>10</v>
      </c>
      <c r="Q6" s="36">
        <f>(SUMPRODUCT(1*('base CR'!$A$1:$A$800=B6),('base CR'!$M$1:$M$800))/R6)</f>
        <v>1</v>
      </c>
      <c r="R6" s="15">
        <v>3</v>
      </c>
      <c r="S6" s="13" t="s">
        <v>138</v>
      </c>
      <c r="T6" s="15" t="s">
        <v>139</v>
      </c>
      <c r="U6" s="15" t="s">
        <v>140</v>
      </c>
      <c r="V6" s="14"/>
      <c r="W6" s="14"/>
      <c r="X6" s="14"/>
      <c r="Y6" s="14"/>
      <c r="Z6" s="14"/>
      <c r="AA6" s="14"/>
      <c r="AB6" s="14"/>
      <c r="AC6" s="14"/>
      <c r="AD6" s="14"/>
      <c r="AE6" s="14"/>
      <c r="AF6" s="14"/>
      <c r="AG6" s="14"/>
      <c r="AH6" s="14"/>
      <c r="AI6" s="14"/>
      <c r="AJ6" s="14"/>
      <c r="AK6" s="14"/>
      <c r="AL6" s="14"/>
    </row>
    <row r="7" spans="1:38" x14ac:dyDescent="0.25">
      <c r="A7" s="15" t="s">
        <v>6</v>
      </c>
      <c r="B7" s="24">
        <v>1010038</v>
      </c>
      <c r="C7" s="15">
        <v>115</v>
      </c>
      <c r="D7" s="15">
        <f>VLOOKUP(C7,'Base intervenante'!$1:$1048576,4,0)</f>
        <v>2009</v>
      </c>
      <c r="E7" s="15">
        <f>VLOOKUP(C7,'Base intervenante'!$1:$1048576,6,0)</f>
        <v>9</v>
      </c>
      <c r="F7" s="15">
        <f>VLOOKUP(C7,'Base intervenante'!$1:$1048576,29,0)</f>
        <v>25</v>
      </c>
      <c r="G7" s="15">
        <f>VLOOKUP(C7,'Base intervenante'!$1:$1048576,30,0)</f>
        <v>32</v>
      </c>
      <c r="H7" s="15">
        <f>VLOOKUP(C7,'Base intervenante'!$1:$1048576,31,0)</f>
        <v>57</v>
      </c>
      <c r="I7" s="15">
        <f>VLOOKUP(B7,'Base reporting'!$1:$1048576,3,0)</f>
        <v>3</v>
      </c>
      <c r="J7" s="15">
        <f>VLOOKUP(B7,'Base reporting'!$1:$1048576,4,0)</f>
        <v>2</v>
      </c>
      <c r="K7" s="15">
        <f>VLOOKUP(B7,'Base reporting'!$1:$1048576,5,0)</f>
        <v>0</v>
      </c>
      <c r="L7" s="15">
        <f t="shared" si="0"/>
        <v>5</v>
      </c>
      <c r="M7" s="15" t="str">
        <f>VLOOKUP(B7,'Base reporting'!$1:$1048576,8,0)</f>
        <v>X</v>
      </c>
      <c r="N7" s="15">
        <f t="shared" si="1"/>
        <v>1</v>
      </c>
      <c r="O7" s="15">
        <f>SUMPRODUCT(1*('base CR'!$A$1:$A$800=B7),('base CR'!$U$1:$U$800))</f>
        <v>2</v>
      </c>
      <c r="P7" s="37">
        <f>(SUMPRODUCT(1*('base CR'!$A$1:$A$800=B7),('base CR'!$W$1:$W$800)))/R7</f>
        <v>10</v>
      </c>
      <c r="Q7" s="36">
        <f>(SUMPRODUCT(1*('base CR'!$A$1:$A$800=B7),('base CR'!$M$1:$M$800))/R7)</f>
        <v>0</v>
      </c>
      <c r="R7" s="15">
        <v>3</v>
      </c>
      <c r="S7" s="15" t="s">
        <v>141</v>
      </c>
      <c r="T7" s="15" t="s">
        <v>142</v>
      </c>
      <c r="U7" s="15" t="s">
        <v>143</v>
      </c>
      <c r="V7" s="14"/>
      <c r="W7" s="14"/>
      <c r="X7" s="14"/>
      <c r="Y7" s="14"/>
      <c r="Z7" s="14"/>
      <c r="AA7" s="14"/>
      <c r="AB7" s="14"/>
      <c r="AC7" s="14"/>
      <c r="AD7" s="14"/>
      <c r="AE7" s="14"/>
      <c r="AF7" s="14"/>
      <c r="AG7" s="14"/>
      <c r="AH7" s="14"/>
      <c r="AI7" s="14"/>
      <c r="AJ7" s="14"/>
      <c r="AK7" s="14"/>
      <c r="AL7" s="14"/>
    </row>
    <row r="8" spans="1:38" x14ac:dyDescent="0.25">
      <c r="A8" s="15" t="s">
        <v>7</v>
      </c>
      <c r="B8" s="24">
        <v>1010042</v>
      </c>
      <c r="C8" s="15">
        <v>20</v>
      </c>
      <c r="D8" s="15">
        <f>VLOOKUP(C8,'Base intervenante'!$1:$1048576,4,0)</f>
        <v>2014</v>
      </c>
      <c r="E8" s="15">
        <f>VLOOKUP(C8,'Base intervenante'!$1:$1048576,6,0)</f>
        <v>10</v>
      </c>
      <c r="F8" s="15">
        <f>VLOOKUP(C8,'Base intervenante'!$1:$1048576,29,0)</f>
        <v>32</v>
      </c>
      <c r="G8" s="15">
        <f>VLOOKUP(C8,'Base intervenante'!$1:$1048576,30,0)</f>
        <v>39</v>
      </c>
      <c r="H8" s="15">
        <f>VLOOKUP(C8,'Base intervenante'!$1:$1048576,31,0)</f>
        <v>71</v>
      </c>
      <c r="I8" s="15">
        <f>VLOOKUP(B8,'Base reporting'!$1:$1048576,3,0)</f>
        <v>0</v>
      </c>
      <c r="J8" s="15">
        <f>VLOOKUP(B8,'Base reporting'!$1:$1048576,4,0)</f>
        <v>0</v>
      </c>
      <c r="K8" s="15">
        <f>VLOOKUP(B8,'Base reporting'!$1:$1048576,5,0)</f>
        <v>0</v>
      </c>
      <c r="L8" s="15">
        <f t="shared" si="0"/>
        <v>4</v>
      </c>
      <c r="M8" s="15">
        <f>VLOOKUP(B8,'Base reporting'!$1:$1048576,8,0)</f>
        <v>0</v>
      </c>
      <c r="N8" s="15">
        <f t="shared" si="1"/>
        <v>1</v>
      </c>
      <c r="O8" s="15">
        <f>SUMPRODUCT(1*('base CR'!$A$1:$A$800=B8),('base CR'!$U$1:$U$800))</f>
        <v>2</v>
      </c>
      <c r="P8" s="37">
        <f>(SUMPRODUCT(1*('base CR'!$A$1:$A$800=B8),('base CR'!$W$1:$W$800)))/R8</f>
        <v>8.75</v>
      </c>
      <c r="Q8" s="36">
        <f>(SUMPRODUCT(1*('base CR'!$A$1:$A$800=B8),('base CR'!$M$1:$M$800))/R8)</f>
        <v>0.25</v>
      </c>
      <c r="R8" s="15">
        <v>4</v>
      </c>
      <c r="S8" s="15" t="s">
        <v>144</v>
      </c>
      <c r="T8" s="15" t="s">
        <v>145</v>
      </c>
      <c r="U8" s="15" t="s">
        <v>146</v>
      </c>
      <c r="V8" s="15" t="s">
        <v>147</v>
      </c>
      <c r="W8" s="14"/>
      <c r="X8" s="14"/>
      <c r="Y8" s="14"/>
      <c r="Z8" s="14"/>
      <c r="AA8" s="14"/>
      <c r="AB8" s="14"/>
      <c r="AC8" s="14"/>
      <c r="AD8" s="14"/>
      <c r="AE8" s="14"/>
      <c r="AF8" s="14"/>
      <c r="AG8" s="14"/>
      <c r="AH8" s="14"/>
      <c r="AI8" s="14"/>
      <c r="AJ8" s="14"/>
      <c r="AK8" s="14"/>
      <c r="AL8" s="14"/>
    </row>
    <row r="9" spans="1:38" x14ac:dyDescent="0.25">
      <c r="A9" s="15" t="s">
        <v>8</v>
      </c>
      <c r="B9" s="24">
        <v>1010043</v>
      </c>
      <c r="C9" s="15">
        <v>20</v>
      </c>
      <c r="D9" s="15">
        <f>VLOOKUP(C9,'Base intervenante'!$1:$1048576,4,0)</f>
        <v>2014</v>
      </c>
      <c r="E9" s="15">
        <f>VLOOKUP(C9,'Base intervenante'!$1:$1048576,6,0)</f>
        <v>10</v>
      </c>
      <c r="F9" s="15">
        <f>VLOOKUP(C9,'Base intervenante'!$1:$1048576,29,0)</f>
        <v>32</v>
      </c>
      <c r="G9" s="15">
        <f>VLOOKUP(C9,'Base intervenante'!$1:$1048576,30,0)</f>
        <v>39</v>
      </c>
      <c r="H9" s="15">
        <f>VLOOKUP(C9,'Base intervenante'!$1:$1048576,31,0)</f>
        <v>71</v>
      </c>
      <c r="I9" s="15">
        <f>VLOOKUP(B9,'Base reporting'!$1:$1048576,3,0)</f>
        <v>0</v>
      </c>
      <c r="J9" s="15">
        <f>VLOOKUP(B9,'Base reporting'!$1:$1048576,4,0)</f>
        <v>0</v>
      </c>
      <c r="K9" s="15">
        <f>VLOOKUP(B9,'Base reporting'!$1:$1048576,5,0)</f>
        <v>0</v>
      </c>
      <c r="L9" s="15">
        <f t="shared" si="0"/>
        <v>4</v>
      </c>
      <c r="M9" s="15">
        <f>VLOOKUP(B9,'Base reporting'!$1:$1048576,8,0)</f>
        <v>0</v>
      </c>
      <c r="N9" s="15">
        <f t="shared" si="1"/>
        <v>1</v>
      </c>
      <c r="O9" s="15">
        <f>SUMPRODUCT(1*('base CR'!$A$1:$A$800=B9),('base CR'!$U$1:$U$800))</f>
        <v>1</v>
      </c>
      <c r="P9" s="37">
        <f>(SUMPRODUCT(1*('base CR'!$A$1:$A$800=B9),('base CR'!$W$1:$W$800)))/R9</f>
        <v>9</v>
      </c>
      <c r="Q9" s="36">
        <f>(SUMPRODUCT(1*('base CR'!$A$1:$A$800=B9),('base CR'!$M$1:$M$800))/R9)</f>
        <v>0.75</v>
      </c>
      <c r="R9" s="15">
        <v>4</v>
      </c>
      <c r="S9" s="15" t="s">
        <v>148</v>
      </c>
      <c r="T9" s="15" t="s">
        <v>149</v>
      </c>
      <c r="U9" s="15" t="s">
        <v>150</v>
      </c>
      <c r="V9" s="15" t="s">
        <v>151</v>
      </c>
      <c r="W9" s="14"/>
      <c r="X9" s="14"/>
      <c r="Y9" s="14"/>
      <c r="Z9" s="14"/>
      <c r="AA9" s="14"/>
      <c r="AB9" s="14"/>
      <c r="AC9" s="14"/>
      <c r="AD9" s="14"/>
      <c r="AE9" s="14"/>
      <c r="AF9" s="14"/>
      <c r="AG9" s="14"/>
      <c r="AH9" s="14"/>
      <c r="AI9" s="14"/>
      <c r="AJ9" s="14"/>
      <c r="AK9" s="14"/>
      <c r="AL9" s="14"/>
    </row>
    <row r="10" spans="1:38" x14ac:dyDescent="0.25">
      <c r="A10" s="15" t="s">
        <v>9</v>
      </c>
      <c r="B10" s="24">
        <v>1010052</v>
      </c>
      <c r="C10" s="15">
        <v>115</v>
      </c>
      <c r="D10" s="15">
        <f>VLOOKUP(C10,'Base intervenante'!$1:$1048576,4,0)</f>
        <v>2009</v>
      </c>
      <c r="E10" s="15">
        <f>VLOOKUP(C10,'Base intervenante'!$1:$1048576,6,0)</f>
        <v>9</v>
      </c>
      <c r="F10" s="15">
        <f>VLOOKUP(C10,'Base intervenante'!$1:$1048576,29,0)</f>
        <v>25</v>
      </c>
      <c r="G10" s="15">
        <f>VLOOKUP(C10,'Base intervenante'!$1:$1048576,30,0)</f>
        <v>32</v>
      </c>
      <c r="H10" s="15">
        <f>VLOOKUP(C10,'Base intervenante'!$1:$1048576,31,0)</f>
        <v>57</v>
      </c>
      <c r="I10" s="15">
        <f>VLOOKUP(B10,'Base reporting'!$1:$1048576,3,0)</f>
        <v>1</v>
      </c>
      <c r="J10" s="15">
        <f>VLOOKUP(B10,'Base reporting'!$1:$1048576,4,0)</f>
        <v>5</v>
      </c>
      <c r="K10" s="15">
        <f>VLOOKUP(B10,'Base reporting'!$1:$1048576,5,0)</f>
        <v>0</v>
      </c>
      <c r="L10" s="15">
        <f t="shared" si="0"/>
        <v>6</v>
      </c>
      <c r="M10" s="15" t="str">
        <f>VLOOKUP(B10,'Base reporting'!$1:$1048576,8,0)</f>
        <v>x</v>
      </c>
      <c r="N10" s="15">
        <f t="shared" si="1"/>
        <v>0</v>
      </c>
      <c r="O10" s="15">
        <f>SUMPRODUCT(1*('base CR'!$A$1:$A$800=B10),('base CR'!$U$1:$U$800))</f>
        <v>0</v>
      </c>
      <c r="P10" s="37">
        <f>(SUMPRODUCT(1*('base CR'!$A$1:$A$800=B10),('base CR'!$W$1:$W$800)))/R10</f>
        <v>5.666666666666667</v>
      </c>
      <c r="Q10" s="36">
        <f>(SUMPRODUCT(1*('base CR'!$A$1:$A$800=B10),('base CR'!$M$1:$M$800))/R10)</f>
        <v>0.66666666666666663</v>
      </c>
      <c r="R10" s="15">
        <v>3</v>
      </c>
      <c r="S10" s="15" t="s">
        <v>152</v>
      </c>
      <c r="T10" s="15" t="s">
        <v>153</v>
      </c>
      <c r="U10" s="15" t="s">
        <v>154</v>
      </c>
      <c r="V10" s="14"/>
      <c r="W10" s="14"/>
      <c r="X10" s="14"/>
      <c r="Y10" s="14"/>
      <c r="Z10" s="14"/>
      <c r="AA10" s="14"/>
      <c r="AB10" s="14"/>
      <c r="AC10" s="14"/>
      <c r="AD10" s="14"/>
      <c r="AE10" s="14"/>
      <c r="AF10" s="14"/>
      <c r="AG10" s="14"/>
      <c r="AH10" s="14"/>
      <c r="AI10" s="14"/>
      <c r="AJ10" s="14"/>
      <c r="AK10" s="14"/>
      <c r="AL10" s="14"/>
    </row>
    <row r="11" spans="1:38" x14ac:dyDescent="0.25">
      <c r="A11" s="17" t="s">
        <v>10</v>
      </c>
      <c r="B11" s="24">
        <v>101022</v>
      </c>
      <c r="C11" s="15">
        <v>119</v>
      </c>
      <c r="D11" s="15">
        <f>VLOOKUP(C11,'Base intervenante'!$1:$1048576,4,0)</f>
        <v>2005</v>
      </c>
      <c r="E11" s="15">
        <f>VLOOKUP(C11,'Base intervenante'!$1:$1048576,6,0)</f>
        <v>7</v>
      </c>
      <c r="F11" s="15">
        <f>VLOOKUP(C11,'Base intervenante'!$1:$1048576,29,0)</f>
        <v>26</v>
      </c>
      <c r="G11" s="15">
        <f>VLOOKUP(C11,'Base intervenante'!$1:$1048576,30,0)</f>
        <v>35</v>
      </c>
      <c r="H11" s="15">
        <f>VLOOKUP(C11,'Base intervenante'!$1:$1048576,31,0)</f>
        <v>61</v>
      </c>
      <c r="I11" s="15"/>
      <c r="J11" s="15"/>
      <c r="K11" s="15"/>
      <c r="L11" s="15">
        <f t="shared" si="0"/>
        <v>11</v>
      </c>
      <c r="M11" s="15"/>
      <c r="N11" s="15">
        <f t="shared" si="1"/>
        <v>1</v>
      </c>
      <c r="O11" s="15">
        <f>SUMPRODUCT(1*('base CR'!$A$1:$A$800=B11),('base CR'!$U$1:$U$800))</f>
        <v>2</v>
      </c>
      <c r="P11" s="37">
        <f>(SUMPRODUCT(1*('base CR'!$A$1:$A$800=B11),('base CR'!$W$1:$W$800)))/R11</f>
        <v>5.9090909090909092</v>
      </c>
      <c r="Q11" s="36">
        <f>(SUMPRODUCT(1*('base CR'!$A$1:$A$800=B11),('base CR'!$M$1:$M$800))/R11)</f>
        <v>0.81818181818181823</v>
      </c>
      <c r="R11" s="15">
        <v>11</v>
      </c>
      <c r="S11" s="15" t="s">
        <v>155</v>
      </c>
      <c r="T11" s="15" t="s">
        <v>156</v>
      </c>
      <c r="U11" s="15" t="s">
        <v>157</v>
      </c>
      <c r="V11" s="15" t="s">
        <v>158</v>
      </c>
      <c r="W11" s="15" t="s">
        <v>159</v>
      </c>
      <c r="X11" s="15" t="s">
        <v>160</v>
      </c>
      <c r="Y11" s="15" t="s">
        <v>161</v>
      </c>
      <c r="Z11" s="15" t="s">
        <v>162</v>
      </c>
      <c r="AA11" s="15" t="s">
        <v>118</v>
      </c>
      <c r="AB11" s="15" t="s">
        <v>163</v>
      </c>
      <c r="AC11" s="15" t="s">
        <v>164</v>
      </c>
      <c r="AD11" s="14"/>
      <c r="AE11" s="14"/>
      <c r="AF11" s="14"/>
      <c r="AG11" s="14"/>
      <c r="AH11" s="14"/>
      <c r="AI11" s="14"/>
      <c r="AJ11" s="14"/>
      <c r="AK11" s="14"/>
      <c r="AL11" s="14"/>
    </row>
    <row r="12" spans="1:38" x14ac:dyDescent="0.25">
      <c r="A12" s="15" t="s">
        <v>11</v>
      </c>
      <c r="B12" s="24">
        <v>1030025</v>
      </c>
      <c r="C12" s="15">
        <v>8</v>
      </c>
      <c r="D12" s="15">
        <f>VLOOKUP(C12,'Base intervenante'!$1:$1048576,4,0)</f>
        <v>2007</v>
      </c>
      <c r="E12" s="15">
        <f>VLOOKUP(C12,'Base intervenante'!$1:$1048576,6,0)</f>
        <v>9</v>
      </c>
      <c r="F12" s="15">
        <f>VLOOKUP(C12,'Base intervenante'!$1:$1048576,29,0)</f>
        <v>29</v>
      </c>
      <c r="G12" s="15">
        <f>VLOOKUP(C12,'Base intervenante'!$1:$1048576,30,0)</f>
        <v>35</v>
      </c>
      <c r="H12" s="15">
        <f>VLOOKUP(C12,'Base intervenante'!$1:$1048576,31,0)</f>
        <v>64</v>
      </c>
      <c r="I12" s="15">
        <f>VLOOKUP(B12,'Base reporting'!$1:$1048576,3,0)</f>
        <v>2</v>
      </c>
      <c r="J12" s="15">
        <f>VLOOKUP(B12,'Base reporting'!$1:$1048576,4,0)</f>
        <v>4</v>
      </c>
      <c r="K12" s="15">
        <f>VLOOKUP(B12,'Base reporting'!$1:$1048576,5,0)</f>
        <v>0</v>
      </c>
      <c r="L12" s="15">
        <f t="shared" si="0"/>
        <v>8</v>
      </c>
      <c r="M12" s="15" t="str">
        <f>VLOOKUP(B12,'Base reporting'!$1:$1048576,8,0)</f>
        <v>x</v>
      </c>
      <c r="N12" s="15">
        <f t="shared" si="1"/>
        <v>1</v>
      </c>
      <c r="O12" s="15">
        <f>SUMPRODUCT(1*('base CR'!$A$1:$A$800=B12),('base CR'!$U$1:$U$800))</f>
        <v>6</v>
      </c>
      <c r="P12" s="37">
        <f>(SUMPRODUCT(1*('base CR'!$A$1:$A$800=B12),('base CR'!$W$1:$W$800)))/R12</f>
        <v>3.75</v>
      </c>
      <c r="Q12" s="36">
        <f>(SUMPRODUCT(1*('base CR'!$A$1:$A$800=B12),('base CR'!$M$1:$M$800))/R12)</f>
        <v>0.625</v>
      </c>
      <c r="R12" s="15">
        <v>8</v>
      </c>
      <c r="S12" s="13" t="s">
        <v>165</v>
      </c>
      <c r="T12" s="15" t="s">
        <v>159</v>
      </c>
      <c r="U12" s="16" t="s">
        <v>166</v>
      </c>
      <c r="V12" s="15" t="s">
        <v>167</v>
      </c>
      <c r="W12" s="15" t="s">
        <v>168</v>
      </c>
      <c r="X12" s="15" t="s">
        <v>169</v>
      </c>
      <c r="Y12" s="15" t="s">
        <v>170</v>
      </c>
      <c r="Z12" s="15" t="s">
        <v>171</v>
      </c>
      <c r="AA12" s="14"/>
      <c r="AB12" s="14"/>
      <c r="AC12" s="14"/>
      <c r="AD12" s="14"/>
      <c r="AE12" s="14"/>
      <c r="AF12" s="14"/>
      <c r="AG12" s="14"/>
      <c r="AH12" s="14"/>
      <c r="AI12" s="14"/>
      <c r="AJ12" s="14"/>
      <c r="AK12" s="14"/>
      <c r="AL12" s="14"/>
    </row>
    <row r="13" spans="1:38" x14ac:dyDescent="0.25">
      <c r="A13" s="15" t="s">
        <v>12</v>
      </c>
      <c r="B13" s="24">
        <v>1030031</v>
      </c>
      <c r="C13" s="15">
        <v>6</v>
      </c>
      <c r="D13" s="15">
        <f>VLOOKUP(C13,'Base intervenante'!$1:$1048576,4,0)</f>
        <v>2002</v>
      </c>
      <c r="E13" s="15">
        <f>VLOOKUP(C13,'Base intervenante'!$1:$1048576,6,0)</f>
        <v>10</v>
      </c>
      <c r="F13" s="15">
        <f>VLOOKUP(C13,'Base intervenante'!$1:$1048576,29,0)</f>
        <v>38</v>
      </c>
      <c r="G13" s="15">
        <f>VLOOKUP(C13,'Base intervenante'!$1:$1048576,30,0)</f>
        <v>36</v>
      </c>
      <c r="H13" s="15">
        <f>VLOOKUP(C13,'Base intervenante'!$1:$1048576,31,0)</f>
        <v>74</v>
      </c>
      <c r="I13" s="15">
        <f>VLOOKUP(B13,'Base reporting'!$1:$1048576,3,0)</f>
        <v>1</v>
      </c>
      <c r="J13" s="15">
        <f>VLOOKUP(B13,'Base reporting'!$1:$1048576,4,0)</f>
        <v>1</v>
      </c>
      <c r="K13" s="15">
        <f>VLOOKUP(B13,'Base reporting'!$1:$1048576,5,0)</f>
        <v>0</v>
      </c>
      <c r="L13" s="15">
        <f t="shared" si="0"/>
        <v>3</v>
      </c>
      <c r="M13" s="15" t="str">
        <f>VLOOKUP(B13,'Base reporting'!$1:$1048576,8,0)</f>
        <v>x</v>
      </c>
      <c r="N13" s="15">
        <f t="shared" si="1"/>
        <v>1</v>
      </c>
      <c r="O13" s="15">
        <f>SUMPRODUCT(1*('base CR'!$A$1:$A$800=B13),('base CR'!$U$1:$U$800))</f>
        <v>2</v>
      </c>
      <c r="P13" s="37">
        <f>(SUMPRODUCT(1*('base CR'!$A$1:$A$800=B13),('base CR'!$W$1:$W$800)))/R13</f>
        <v>7</v>
      </c>
      <c r="Q13" s="36">
        <f>(SUMPRODUCT(1*('base CR'!$A$1:$A$800=B13),('base CR'!$M$1:$M$800))/R13)</f>
        <v>0.33333333333333331</v>
      </c>
      <c r="R13" s="15">
        <v>3</v>
      </c>
      <c r="S13" s="15" t="s">
        <v>172</v>
      </c>
      <c r="T13" s="15" t="s">
        <v>173</v>
      </c>
      <c r="U13" s="15" t="s">
        <v>174</v>
      </c>
      <c r="V13" s="14"/>
      <c r="W13" s="14"/>
      <c r="X13" s="14"/>
      <c r="Y13" s="14"/>
      <c r="Z13" s="14"/>
      <c r="AA13" s="14"/>
      <c r="AB13" s="14"/>
      <c r="AC13" s="14"/>
      <c r="AD13" s="14"/>
      <c r="AE13" s="14"/>
      <c r="AF13" s="14"/>
      <c r="AG13" s="14"/>
      <c r="AH13" s="14"/>
      <c r="AI13" s="14"/>
      <c r="AJ13" s="14"/>
      <c r="AK13" s="14"/>
      <c r="AL13" s="14"/>
    </row>
    <row r="14" spans="1:38" x14ac:dyDescent="0.25">
      <c r="A14" s="13" t="s">
        <v>13</v>
      </c>
      <c r="B14" s="25">
        <v>1030034</v>
      </c>
      <c r="C14" s="15">
        <v>8</v>
      </c>
      <c r="D14" s="15">
        <f>VLOOKUP(C14,'Base intervenante'!$1:$1048576,4,0)</f>
        <v>2007</v>
      </c>
      <c r="E14" s="15">
        <f>VLOOKUP(C14,'Base intervenante'!$1:$1048576,6,0)</f>
        <v>9</v>
      </c>
      <c r="F14" s="15">
        <f>VLOOKUP(C14,'Base intervenante'!$1:$1048576,29,0)</f>
        <v>29</v>
      </c>
      <c r="G14" s="15">
        <f>VLOOKUP(C14,'Base intervenante'!$1:$1048576,30,0)</f>
        <v>35</v>
      </c>
      <c r="H14" s="15">
        <f>VLOOKUP(C14,'Base intervenante'!$1:$1048576,31,0)</f>
        <v>64</v>
      </c>
      <c r="I14" s="15">
        <f>VLOOKUP(B14,'Base reporting'!$1:$1048576,3,0)</f>
        <v>0</v>
      </c>
      <c r="J14" s="15">
        <f>VLOOKUP(B14,'Base reporting'!$1:$1048576,4,0)</f>
        <v>0</v>
      </c>
      <c r="K14" s="15">
        <f>VLOOKUP(B14,'Base reporting'!$1:$1048576,5,0)</f>
        <v>0</v>
      </c>
      <c r="L14" s="15">
        <f t="shared" si="0"/>
        <v>1</v>
      </c>
      <c r="M14" s="15" t="str">
        <f>VLOOKUP(B14,'Base reporting'!$1:$1048576,8,0)</f>
        <v>x</v>
      </c>
      <c r="N14" s="15">
        <f t="shared" si="1"/>
        <v>0</v>
      </c>
      <c r="O14" s="15">
        <f>SUMPRODUCT(1*('base CR'!$A$1:$A$800=B14),('base CR'!$U$1:$U$800))</f>
        <v>0</v>
      </c>
      <c r="P14" s="37">
        <f>(SUMPRODUCT(1*('base CR'!$A$1:$A$800=B14),('base CR'!$W$1:$W$800)))/R14</f>
        <v>5</v>
      </c>
      <c r="Q14" s="36">
        <f>(SUMPRODUCT(1*('base CR'!$A$1:$A$800=B14),('base CR'!$M$1:$M$800))/R14)</f>
        <v>0</v>
      </c>
      <c r="R14" s="15">
        <v>1</v>
      </c>
      <c r="S14" s="13" t="s">
        <v>175</v>
      </c>
      <c r="T14" s="14"/>
      <c r="U14" s="14"/>
      <c r="V14" s="14"/>
      <c r="W14" s="14"/>
      <c r="X14" s="14"/>
      <c r="Y14" s="14"/>
      <c r="Z14" s="14"/>
      <c r="AA14" s="14"/>
      <c r="AB14" s="14"/>
      <c r="AC14" s="14"/>
      <c r="AD14" s="14"/>
      <c r="AE14" s="14"/>
      <c r="AF14" s="14"/>
      <c r="AG14" s="14"/>
      <c r="AH14" s="14"/>
      <c r="AI14" s="14"/>
      <c r="AJ14" s="14"/>
      <c r="AK14" s="14"/>
      <c r="AL14" s="14"/>
    </row>
    <row r="15" spans="1:38" x14ac:dyDescent="0.25">
      <c r="A15" s="15" t="s">
        <v>14</v>
      </c>
      <c r="B15" s="24">
        <v>1030037</v>
      </c>
      <c r="C15" s="15">
        <v>1</v>
      </c>
      <c r="D15" s="15">
        <f>VLOOKUP(C15,'Base intervenante'!$1:$1048576,4,0)</f>
        <v>2006</v>
      </c>
      <c r="E15" s="15">
        <f>VLOOKUP(C15,'Base intervenante'!$1:$1048576,6,0)</f>
        <v>8</v>
      </c>
      <c r="F15" s="15">
        <f>VLOOKUP(C15,'Base intervenante'!$1:$1048576,29,0)</f>
        <v>25</v>
      </c>
      <c r="G15" s="15">
        <f>VLOOKUP(C15,'Base intervenante'!$1:$1048576,30,0)</f>
        <v>31</v>
      </c>
      <c r="H15" s="15">
        <f>VLOOKUP(C15,'Base intervenante'!$1:$1048576,31,0)</f>
        <v>56</v>
      </c>
      <c r="I15" s="15">
        <f>VLOOKUP(B15,'Base reporting'!$1:$1048576,3,0)</f>
        <v>3</v>
      </c>
      <c r="J15" s="15">
        <f>VLOOKUP(B15,'Base reporting'!$1:$1048576,4,0)</f>
        <v>6</v>
      </c>
      <c r="K15" s="15">
        <f>VLOOKUP(B15,'Base reporting'!$1:$1048576,5,0)</f>
        <v>1</v>
      </c>
      <c r="L15" s="15">
        <f t="shared" si="0"/>
        <v>10</v>
      </c>
      <c r="M15" s="15" t="str">
        <f>VLOOKUP(B15,'Base reporting'!$1:$1048576,8,0)</f>
        <v>X</v>
      </c>
      <c r="N15" s="15">
        <f t="shared" si="1"/>
        <v>1</v>
      </c>
      <c r="O15" s="15">
        <f>SUMPRODUCT(1*('base CR'!$A$1:$A$800=B15),('base CR'!$U$1:$U$800))</f>
        <v>1</v>
      </c>
      <c r="P15" s="37">
        <f>(SUMPRODUCT(1*('base CR'!$A$1:$A$800=B15),('base CR'!$W$1:$W$800)))/R15</f>
        <v>8.5</v>
      </c>
      <c r="Q15" s="36">
        <f>(SUMPRODUCT(1*('base CR'!$A$1:$A$800=B15),('base CR'!$M$1:$M$800))/R15)</f>
        <v>0.4</v>
      </c>
      <c r="R15" s="15">
        <v>10</v>
      </c>
      <c r="S15" s="15" t="s">
        <v>176</v>
      </c>
      <c r="T15" s="15" t="s">
        <v>177</v>
      </c>
      <c r="U15" s="15" t="s">
        <v>178</v>
      </c>
      <c r="V15" s="15" t="s">
        <v>133</v>
      </c>
      <c r="W15" s="15" t="s">
        <v>179</v>
      </c>
      <c r="X15" s="17" t="s">
        <v>180</v>
      </c>
      <c r="Y15" s="15" t="s">
        <v>181</v>
      </c>
      <c r="Z15" s="15" t="s">
        <v>182</v>
      </c>
      <c r="AA15" s="15" t="s">
        <v>183</v>
      </c>
      <c r="AB15" s="15" t="s">
        <v>184</v>
      </c>
      <c r="AC15" s="14"/>
      <c r="AD15" s="14"/>
      <c r="AE15" s="14"/>
      <c r="AF15" s="14"/>
      <c r="AG15" s="14"/>
      <c r="AH15" s="14"/>
      <c r="AI15" s="14"/>
      <c r="AJ15" s="14"/>
      <c r="AK15" s="14"/>
      <c r="AL15" s="14"/>
    </row>
    <row r="16" spans="1:38" x14ac:dyDescent="0.25">
      <c r="A16" s="17" t="s">
        <v>15</v>
      </c>
      <c r="B16" s="24">
        <v>1030038</v>
      </c>
      <c r="C16" s="15">
        <v>1</v>
      </c>
      <c r="D16" s="15">
        <f>VLOOKUP(C16,'Base intervenante'!$1:$1048576,4,0)</f>
        <v>2006</v>
      </c>
      <c r="E16" s="15">
        <f>VLOOKUP(C16,'Base intervenante'!$1:$1048576,6,0)</f>
        <v>8</v>
      </c>
      <c r="F16" s="15">
        <f>VLOOKUP(C16,'Base intervenante'!$1:$1048576,29,0)</f>
        <v>25</v>
      </c>
      <c r="G16" s="15">
        <f>VLOOKUP(C16,'Base intervenante'!$1:$1048576,30,0)</f>
        <v>31</v>
      </c>
      <c r="H16" s="15">
        <f>VLOOKUP(C16,'Base intervenante'!$1:$1048576,31,0)</f>
        <v>56</v>
      </c>
      <c r="I16" s="15"/>
      <c r="J16" s="15"/>
      <c r="K16" s="15"/>
      <c r="L16" s="15">
        <f t="shared" si="0"/>
        <v>7</v>
      </c>
      <c r="M16" s="15"/>
      <c r="N16" s="15">
        <f t="shared" si="1"/>
        <v>1</v>
      </c>
      <c r="O16" s="15">
        <f>SUMPRODUCT(1*('base CR'!$A$1:$A$800=B16),('base CR'!$U$1:$U$800))</f>
        <v>1</v>
      </c>
      <c r="P16" s="37">
        <f>(SUMPRODUCT(1*('base CR'!$A$1:$A$800=B16),('base CR'!$W$1:$W$800)))/R16</f>
        <v>7.2857142857142856</v>
      </c>
      <c r="Q16" s="36">
        <f>(SUMPRODUCT(1*('base CR'!$A$1:$A$800=B16),('base CR'!$M$1:$M$800))/R16)</f>
        <v>0.5714285714285714</v>
      </c>
      <c r="R16" s="15">
        <v>7</v>
      </c>
      <c r="S16" s="15" t="s">
        <v>185</v>
      </c>
      <c r="T16" s="15" t="s">
        <v>186</v>
      </c>
      <c r="U16" s="15" t="s">
        <v>187</v>
      </c>
      <c r="V16" s="15" t="s">
        <v>188</v>
      </c>
      <c r="W16" s="15" t="s">
        <v>189</v>
      </c>
      <c r="X16" s="15" t="s">
        <v>129</v>
      </c>
      <c r="Y16" s="15" t="s">
        <v>190</v>
      </c>
      <c r="Z16" s="14"/>
      <c r="AA16" s="14"/>
      <c r="AB16" s="14"/>
      <c r="AC16" s="14"/>
      <c r="AD16" s="14"/>
      <c r="AE16" s="14"/>
      <c r="AF16" s="14"/>
      <c r="AG16" s="14"/>
      <c r="AH16" s="14"/>
      <c r="AI16" s="14"/>
      <c r="AJ16" s="14"/>
      <c r="AK16" s="14"/>
      <c r="AL16" s="14"/>
    </row>
    <row r="17" spans="1:38" x14ac:dyDescent="0.25">
      <c r="A17" s="15" t="s">
        <v>16</v>
      </c>
      <c r="B17" s="24">
        <v>1030039</v>
      </c>
      <c r="C17" s="15">
        <v>1</v>
      </c>
      <c r="D17" s="15">
        <f>VLOOKUP(C17,'Base intervenante'!$1:$1048576,4,0)</f>
        <v>2006</v>
      </c>
      <c r="E17" s="15">
        <f>VLOOKUP(C17,'Base intervenante'!$1:$1048576,6,0)</f>
        <v>8</v>
      </c>
      <c r="F17" s="15">
        <f>VLOOKUP(C17,'Base intervenante'!$1:$1048576,29,0)</f>
        <v>25</v>
      </c>
      <c r="G17" s="15">
        <f>VLOOKUP(C17,'Base intervenante'!$1:$1048576,30,0)</f>
        <v>31</v>
      </c>
      <c r="H17" s="15">
        <f>VLOOKUP(C17,'Base intervenante'!$1:$1048576,31,0)</f>
        <v>56</v>
      </c>
      <c r="I17" s="15">
        <f>VLOOKUP(B17,'Base reporting'!$1:$1048576,3,0)</f>
        <v>4</v>
      </c>
      <c r="J17" s="15">
        <f>VLOOKUP(B17,'Base reporting'!$1:$1048576,4,0)</f>
        <v>3</v>
      </c>
      <c r="K17" s="15">
        <f>VLOOKUP(B17,'Base reporting'!$1:$1048576,5,0)</f>
        <v>2</v>
      </c>
      <c r="L17" s="15">
        <f t="shared" si="0"/>
        <v>9</v>
      </c>
      <c r="M17" s="15" t="str">
        <f>VLOOKUP(B17,'Base reporting'!$1:$1048576,8,0)</f>
        <v>X</v>
      </c>
      <c r="N17" s="15">
        <f t="shared" si="1"/>
        <v>1</v>
      </c>
      <c r="O17" s="15">
        <f>SUMPRODUCT(1*('base CR'!$A$1:$A$800=B17),('base CR'!$U$1:$U$800))</f>
        <v>1</v>
      </c>
      <c r="P17" s="37">
        <f>(SUMPRODUCT(1*('base CR'!$A$1:$A$800=B17),('base CR'!$W$1:$W$800)))/R17</f>
        <v>8.5</v>
      </c>
      <c r="Q17" s="36">
        <f>(SUMPRODUCT(1*('base CR'!$A$1:$A$800=B17),('base CR'!$M$1:$M$800))/R17)</f>
        <v>0.375</v>
      </c>
      <c r="R17" s="15">
        <v>8</v>
      </c>
      <c r="S17" s="15" t="s">
        <v>179</v>
      </c>
      <c r="T17" s="15" t="s">
        <v>191</v>
      </c>
      <c r="U17" s="15" t="s">
        <v>114</v>
      </c>
      <c r="V17" s="15" t="s">
        <v>192</v>
      </c>
      <c r="W17" s="15" t="s">
        <v>193</v>
      </c>
      <c r="X17" s="15" t="s">
        <v>141</v>
      </c>
      <c r="Y17" s="15" t="s">
        <v>194</v>
      </c>
      <c r="Z17" s="15" t="s">
        <v>195</v>
      </c>
      <c r="AA17" s="14"/>
      <c r="AB17" s="14"/>
      <c r="AC17" s="14"/>
      <c r="AD17" s="14"/>
      <c r="AE17" s="14"/>
      <c r="AF17" s="14"/>
      <c r="AG17" s="14"/>
      <c r="AH17" s="14"/>
      <c r="AI17" s="14"/>
      <c r="AJ17" s="14"/>
      <c r="AK17" s="14"/>
      <c r="AL17" s="14"/>
    </row>
    <row r="18" spans="1:38" x14ac:dyDescent="0.25">
      <c r="A18" s="13" t="s">
        <v>17</v>
      </c>
      <c r="B18" s="25">
        <v>1040013</v>
      </c>
      <c r="C18" s="15">
        <v>13</v>
      </c>
      <c r="D18" s="15">
        <f>VLOOKUP(C18,'Base intervenante'!$1:$1048576,4,0)</f>
        <v>2015</v>
      </c>
      <c r="E18" s="15">
        <f>VLOOKUP(C18,'Base intervenante'!$1:$1048576,6,0)</f>
        <v>10</v>
      </c>
      <c r="F18" s="15">
        <f>VLOOKUP(C18,'Base intervenante'!$1:$1048576,29,0)</f>
        <v>27</v>
      </c>
      <c r="G18" s="15">
        <f>VLOOKUP(C18,'Base intervenante'!$1:$1048576,30,0)</f>
        <v>31</v>
      </c>
      <c r="H18" s="15">
        <f>VLOOKUP(C18,'Base intervenante'!$1:$1048576,31,0)</f>
        <v>58</v>
      </c>
      <c r="I18" s="15">
        <f>VLOOKUP(B18,'Base reporting'!$1:$1048576,3,0)</f>
        <v>2</v>
      </c>
      <c r="J18" s="15">
        <f>VLOOKUP(B18,'Base reporting'!$1:$1048576,4,0)</f>
        <v>3</v>
      </c>
      <c r="K18" s="15">
        <f>VLOOKUP(B18,'Base reporting'!$1:$1048576,5,0)</f>
        <v>0</v>
      </c>
      <c r="L18" s="15">
        <f t="shared" si="0"/>
        <v>6</v>
      </c>
      <c r="M18" s="15">
        <f>VLOOKUP(B18,'Base reporting'!$1:$1048576,8,0)</f>
        <v>0</v>
      </c>
      <c r="N18" s="15">
        <f t="shared" si="1"/>
        <v>1</v>
      </c>
      <c r="O18" s="15">
        <f>SUMPRODUCT(1*('base CR'!$A$1:$A$800=B18),('base CR'!$U$1:$U$800))</f>
        <v>2</v>
      </c>
      <c r="P18" s="37">
        <f>(SUMPRODUCT(1*('base CR'!$A$1:$A$800=B18),('base CR'!$W$1:$W$800)))/R18</f>
        <v>8.1666666666666661</v>
      </c>
      <c r="Q18" s="36">
        <f>(SUMPRODUCT(1*('base CR'!$A$1:$A$800=B18),('base CR'!$M$1:$M$800))/R18)</f>
        <v>0.83333333333333337</v>
      </c>
      <c r="R18" s="15">
        <v>6</v>
      </c>
      <c r="S18" s="13" t="s">
        <v>196</v>
      </c>
      <c r="T18" s="13" t="s">
        <v>197</v>
      </c>
      <c r="U18" s="13" t="s">
        <v>198</v>
      </c>
      <c r="V18" s="15" t="s">
        <v>199</v>
      </c>
      <c r="W18" s="15" t="s">
        <v>200</v>
      </c>
      <c r="X18" s="15" t="s">
        <v>201</v>
      </c>
      <c r="Y18" s="14"/>
      <c r="Z18" s="14"/>
      <c r="AA18" s="14"/>
      <c r="AB18" s="14"/>
      <c r="AC18" s="14"/>
      <c r="AD18" s="14"/>
      <c r="AE18" s="14"/>
      <c r="AF18" s="14"/>
      <c r="AG18" s="14"/>
      <c r="AH18" s="14"/>
      <c r="AI18" s="14"/>
      <c r="AJ18" s="14"/>
      <c r="AK18" s="14"/>
      <c r="AL18" s="14"/>
    </row>
    <row r="19" spans="1:38" x14ac:dyDescent="0.25">
      <c r="A19" s="13" t="s">
        <v>18</v>
      </c>
      <c r="B19" s="25">
        <v>1040014</v>
      </c>
      <c r="C19" s="15">
        <v>13</v>
      </c>
      <c r="D19" s="15">
        <f>VLOOKUP(C19,'Base intervenante'!$1:$1048576,4,0)</f>
        <v>2015</v>
      </c>
      <c r="E19" s="15">
        <f>VLOOKUP(C19,'Base intervenante'!$1:$1048576,6,0)</f>
        <v>10</v>
      </c>
      <c r="F19" s="15">
        <f>VLOOKUP(C19,'Base intervenante'!$1:$1048576,29,0)</f>
        <v>27</v>
      </c>
      <c r="G19" s="15">
        <f>VLOOKUP(C19,'Base intervenante'!$1:$1048576,30,0)</f>
        <v>31</v>
      </c>
      <c r="H19" s="15">
        <f>VLOOKUP(C19,'Base intervenante'!$1:$1048576,31,0)</f>
        <v>58</v>
      </c>
      <c r="I19" s="15">
        <f>VLOOKUP(B19,'Base reporting'!$1:$1048576,3,0)</f>
        <v>2</v>
      </c>
      <c r="J19" s="15">
        <f>VLOOKUP(B19,'Base reporting'!$1:$1048576,4,0)</f>
        <v>3</v>
      </c>
      <c r="K19" s="15">
        <f>VLOOKUP(B19,'Base reporting'!$1:$1048576,5,0)</f>
        <v>0</v>
      </c>
      <c r="L19" s="15">
        <f t="shared" si="0"/>
        <v>5</v>
      </c>
      <c r="M19" s="15">
        <f>VLOOKUP(B19,'Base reporting'!$1:$1048576,8,0)</f>
        <v>0</v>
      </c>
      <c r="N19" s="15">
        <f t="shared" si="1"/>
        <v>1</v>
      </c>
      <c r="O19" s="15">
        <f>SUMPRODUCT(1*('base CR'!$A$1:$A$800=B19),('base CR'!$U$1:$U$800))</f>
        <v>2</v>
      </c>
      <c r="P19" s="37">
        <f>(SUMPRODUCT(1*('base CR'!$A$1:$A$800=B19),('base CR'!$W$1:$W$800)))/R19</f>
        <v>7.75</v>
      </c>
      <c r="Q19" s="36">
        <f>(SUMPRODUCT(1*('base CR'!$A$1:$A$800=B19),('base CR'!$M$1:$M$800))/R19)</f>
        <v>1</v>
      </c>
      <c r="R19" s="15">
        <v>4</v>
      </c>
      <c r="S19" s="13" t="s">
        <v>202</v>
      </c>
      <c r="T19" s="13" t="s">
        <v>203</v>
      </c>
      <c r="U19" s="15" t="s">
        <v>204</v>
      </c>
      <c r="V19" s="15" t="s">
        <v>152</v>
      </c>
      <c r="W19" s="14"/>
      <c r="X19" s="14"/>
      <c r="Y19" s="14"/>
      <c r="Z19" s="14"/>
      <c r="AA19" s="14"/>
      <c r="AB19" s="14"/>
      <c r="AC19" s="14"/>
      <c r="AD19" s="14"/>
      <c r="AE19" s="14"/>
      <c r="AF19" s="14"/>
      <c r="AG19" s="14"/>
      <c r="AH19" s="14"/>
      <c r="AI19" s="14"/>
      <c r="AJ19" s="14"/>
      <c r="AK19" s="14"/>
      <c r="AL19" s="14"/>
    </row>
    <row r="20" spans="1:38" x14ac:dyDescent="0.25">
      <c r="A20" s="15" t="s">
        <v>19</v>
      </c>
      <c r="B20" s="24">
        <v>1040018</v>
      </c>
      <c r="C20" s="15">
        <v>127</v>
      </c>
      <c r="D20" s="15">
        <f>VLOOKUP(C20,'Base intervenante'!$1:$1048576,4,0)</f>
        <v>2010</v>
      </c>
      <c r="E20" s="15">
        <f>VLOOKUP(C20,'Base intervenante'!$1:$1048576,6,0)</f>
        <v>9</v>
      </c>
      <c r="F20" s="15">
        <f>VLOOKUP(C20,'Base intervenante'!$1:$1048576,29,0)</f>
        <v>27</v>
      </c>
      <c r="G20" s="15">
        <f>VLOOKUP(C20,'Base intervenante'!$1:$1048576,30,0)</f>
        <v>35</v>
      </c>
      <c r="H20" s="15">
        <f>VLOOKUP(C20,'Base intervenante'!$1:$1048576,31,0)</f>
        <v>62</v>
      </c>
      <c r="I20" s="15">
        <f>VLOOKUP(B20,'Base reporting'!$1:$1048576,3,0)</f>
        <v>2</v>
      </c>
      <c r="J20" s="15">
        <f>VLOOKUP(B20,'Base reporting'!$1:$1048576,4,0)</f>
        <v>4</v>
      </c>
      <c r="K20" s="15">
        <f>VLOOKUP(B20,'Base reporting'!$1:$1048576,5,0)</f>
        <v>0</v>
      </c>
      <c r="L20" s="15">
        <f t="shared" si="0"/>
        <v>6</v>
      </c>
      <c r="M20" s="15" t="str">
        <f>VLOOKUP(B20,'Base reporting'!$1:$1048576,8,0)</f>
        <v>x</v>
      </c>
      <c r="N20" s="15">
        <f t="shared" si="1"/>
        <v>1</v>
      </c>
      <c r="O20" s="15">
        <f>SUMPRODUCT(1*('base CR'!$A$1:$A$800=B20),('base CR'!$U$1:$U$800))</f>
        <v>1</v>
      </c>
      <c r="P20" s="37">
        <f>(SUMPRODUCT(1*('base CR'!$A$1:$A$800=B20),('base CR'!$W$1:$W$800)))/R20</f>
        <v>9.5</v>
      </c>
      <c r="Q20" s="36">
        <f>(SUMPRODUCT(1*('base CR'!$A$1:$A$800=B20),('base CR'!$M$1:$M$800))/R20)</f>
        <v>0.66666666666666663</v>
      </c>
      <c r="R20" s="15">
        <v>6</v>
      </c>
      <c r="S20" s="15" t="s">
        <v>205</v>
      </c>
      <c r="T20" s="15" t="s">
        <v>206</v>
      </c>
      <c r="U20" s="15" t="s">
        <v>207</v>
      </c>
      <c r="V20" s="15" t="s">
        <v>208</v>
      </c>
      <c r="W20" s="15" t="s">
        <v>209</v>
      </c>
      <c r="X20" s="15" t="s">
        <v>210</v>
      </c>
      <c r="Y20" s="14"/>
      <c r="Z20" s="14"/>
      <c r="AA20" s="14"/>
      <c r="AB20" s="14"/>
      <c r="AC20" s="14"/>
      <c r="AD20" s="14"/>
      <c r="AE20" s="14"/>
      <c r="AF20" s="14"/>
      <c r="AG20" s="14"/>
      <c r="AH20" s="14"/>
      <c r="AI20" s="14"/>
      <c r="AJ20" s="14"/>
      <c r="AK20" s="14"/>
      <c r="AL20" s="14"/>
    </row>
    <row r="21" spans="1:38" x14ac:dyDescent="0.25">
      <c r="A21" s="15" t="s">
        <v>20</v>
      </c>
      <c r="B21" s="24">
        <v>1040019</v>
      </c>
      <c r="C21" s="15">
        <v>127</v>
      </c>
      <c r="D21" s="15">
        <f>VLOOKUP(C21,'Base intervenante'!$1:$1048576,4,0)</f>
        <v>2010</v>
      </c>
      <c r="E21" s="15">
        <f>VLOOKUP(C21,'Base intervenante'!$1:$1048576,6,0)</f>
        <v>9</v>
      </c>
      <c r="F21" s="15">
        <f>VLOOKUP(C21,'Base intervenante'!$1:$1048576,29,0)</f>
        <v>27</v>
      </c>
      <c r="G21" s="15">
        <f>VLOOKUP(C21,'Base intervenante'!$1:$1048576,30,0)</f>
        <v>35</v>
      </c>
      <c r="H21" s="15">
        <f>VLOOKUP(C21,'Base intervenante'!$1:$1048576,31,0)</f>
        <v>62</v>
      </c>
      <c r="I21" s="15">
        <f>VLOOKUP(B21,'Base reporting'!$1:$1048576,3,0)</f>
        <v>2</v>
      </c>
      <c r="J21" s="15">
        <f>VLOOKUP(B21,'Base reporting'!$1:$1048576,4,0)</f>
        <v>4</v>
      </c>
      <c r="K21" s="15">
        <f>VLOOKUP(B21,'Base reporting'!$1:$1048576,5,0)</f>
        <v>0</v>
      </c>
      <c r="L21" s="15">
        <f t="shared" si="0"/>
        <v>6</v>
      </c>
      <c r="M21" s="15" t="str">
        <f>VLOOKUP(B21,'Base reporting'!$1:$1048576,8,0)</f>
        <v>x</v>
      </c>
      <c r="N21" s="15">
        <f t="shared" si="1"/>
        <v>1</v>
      </c>
      <c r="O21" s="15">
        <f>SUMPRODUCT(1*('base CR'!$A$1:$A$800=B21),('base CR'!$U$1:$U$800))</f>
        <v>2</v>
      </c>
      <c r="P21" s="37">
        <f>(SUMPRODUCT(1*('base CR'!$A$1:$A$800=B21),('base CR'!$W$1:$W$800)))/R21</f>
        <v>7.75</v>
      </c>
      <c r="Q21" s="36">
        <f>(SUMPRODUCT(1*('base CR'!$A$1:$A$800=B21),('base CR'!$M$1:$M$800))/R21)</f>
        <v>1</v>
      </c>
      <c r="R21" s="15">
        <v>4</v>
      </c>
      <c r="S21" s="15" t="s">
        <v>211</v>
      </c>
      <c r="T21" s="15" t="s">
        <v>212</v>
      </c>
      <c r="U21" s="15" t="s">
        <v>213</v>
      </c>
      <c r="V21" s="15" t="s">
        <v>214</v>
      </c>
      <c r="W21" s="14"/>
      <c r="X21" s="14"/>
      <c r="Y21" s="14"/>
      <c r="Z21" s="14"/>
      <c r="AA21" s="14"/>
      <c r="AB21" s="14"/>
      <c r="AC21" s="14"/>
      <c r="AD21" s="14"/>
      <c r="AE21" s="14"/>
      <c r="AF21" s="14"/>
      <c r="AG21" s="14"/>
      <c r="AH21" s="14"/>
      <c r="AI21" s="14"/>
      <c r="AJ21" s="14"/>
      <c r="AK21" s="14"/>
      <c r="AL21" s="14"/>
    </row>
    <row r="22" spans="1:38" x14ac:dyDescent="0.25">
      <c r="A22" s="15" t="s">
        <v>21</v>
      </c>
      <c r="B22" s="24">
        <v>1040020</v>
      </c>
      <c r="C22" s="15">
        <v>127</v>
      </c>
      <c r="D22" s="15">
        <f>VLOOKUP(C22,'Base intervenante'!$1:$1048576,4,0)</f>
        <v>2010</v>
      </c>
      <c r="E22" s="15">
        <f>VLOOKUP(C22,'Base intervenante'!$1:$1048576,6,0)</f>
        <v>9</v>
      </c>
      <c r="F22" s="15">
        <f>VLOOKUP(C22,'Base intervenante'!$1:$1048576,29,0)</f>
        <v>27</v>
      </c>
      <c r="G22" s="15">
        <f>VLOOKUP(C22,'Base intervenante'!$1:$1048576,30,0)</f>
        <v>35</v>
      </c>
      <c r="H22" s="15">
        <f>VLOOKUP(C22,'Base intervenante'!$1:$1048576,31,0)</f>
        <v>62</v>
      </c>
      <c r="I22" s="15">
        <f>VLOOKUP(B22,'Base reporting'!$1:$1048576,3,0)</f>
        <v>2</v>
      </c>
      <c r="J22" s="15">
        <f>VLOOKUP(B22,'Base reporting'!$1:$1048576,4,0)</f>
        <v>4</v>
      </c>
      <c r="K22" s="15">
        <f>VLOOKUP(B22,'Base reporting'!$1:$1048576,5,0)</f>
        <v>0</v>
      </c>
      <c r="L22" s="15">
        <f t="shared" si="0"/>
        <v>6</v>
      </c>
      <c r="M22" s="15" t="str">
        <f>VLOOKUP(B22,'Base reporting'!$1:$1048576,8,0)</f>
        <v>x</v>
      </c>
      <c r="N22" s="15">
        <f t="shared" si="1"/>
        <v>1</v>
      </c>
      <c r="O22" s="15">
        <f>SUMPRODUCT(1*('base CR'!$A$1:$A$800=B22),('base CR'!$U$1:$U$800))</f>
        <v>1</v>
      </c>
      <c r="P22" s="37">
        <f>(SUMPRODUCT(1*('base CR'!$A$1:$A$800=B22),('base CR'!$W$1:$W$800)))/R22</f>
        <v>9</v>
      </c>
      <c r="Q22" s="36">
        <f>(SUMPRODUCT(1*('base CR'!$A$1:$A$800=B22),('base CR'!$M$1:$M$800))/R22)</f>
        <v>0.25</v>
      </c>
      <c r="R22" s="15">
        <v>4</v>
      </c>
      <c r="S22" s="15" t="s">
        <v>215</v>
      </c>
      <c r="T22" s="15" t="s">
        <v>214</v>
      </c>
      <c r="U22" s="15" t="s">
        <v>167</v>
      </c>
      <c r="V22" s="15" t="s">
        <v>122</v>
      </c>
      <c r="W22" s="14"/>
      <c r="X22" s="14"/>
      <c r="Y22" s="14"/>
      <c r="Z22" s="14"/>
      <c r="AA22" s="14"/>
      <c r="AB22" s="14"/>
      <c r="AC22" s="14"/>
      <c r="AD22" s="14"/>
      <c r="AE22" s="14"/>
      <c r="AF22" s="14"/>
      <c r="AG22" s="14"/>
      <c r="AH22" s="14"/>
      <c r="AI22" s="14"/>
      <c r="AJ22" s="14"/>
      <c r="AK22" s="14"/>
      <c r="AL22" s="14"/>
    </row>
    <row r="23" spans="1:38" x14ac:dyDescent="0.25">
      <c r="A23" s="15" t="s">
        <v>22</v>
      </c>
      <c r="B23" s="24">
        <v>1040023</v>
      </c>
      <c r="C23" s="15">
        <v>102</v>
      </c>
      <c r="D23" s="15">
        <f>VLOOKUP(C23,'Base intervenante'!$1:$1048576,4,0)</f>
        <v>2008</v>
      </c>
      <c r="E23" s="15">
        <f>VLOOKUP(C23,'Base intervenante'!$1:$1048576,6,0)</f>
        <v>10</v>
      </c>
      <c r="F23" s="15">
        <f>VLOOKUP(C23,'Base intervenante'!$1:$1048576,29,0)</f>
        <v>27</v>
      </c>
      <c r="G23" s="15">
        <f>VLOOKUP(C23,'Base intervenante'!$1:$1048576,30,0)</f>
        <v>30</v>
      </c>
      <c r="H23" s="15">
        <f>VLOOKUP(C23,'Base intervenante'!$1:$1048576,31,0)</f>
        <v>57</v>
      </c>
      <c r="I23" s="15">
        <f>VLOOKUP(B23,'Base reporting'!$1:$1048576,3,0)</f>
        <v>2</v>
      </c>
      <c r="J23" s="15">
        <f>VLOOKUP(B23,'Base reporting'!$1:$1048576,4,0)</f>
        <v>5</v>
      </c>
      <c r="K23" s="15">
        <f>VLOOKUP(B23,'Base reporting'!$1:$1048576,5,0)</f>
        <v>0</v>
      </c>
      <c r="L23" s="15">
        <f t="shared" si="0"/>
        <v>7</v>
      </c>
      <c r="M23" s="15" t="str">
        <f>VLOOKUP(B23,'Base reporting'!$1:$1048576,8,0)</f>
        <v>X</v>
      </c>
      <c r="N23" s="15">
        <f t="shared" si="1"/>
        <v>1</v>
      </c>
      <c r="O23" s="15">
        <f>SUMPRODUCT(1*('base CR'!$A$1:$A$800=B23),('base CR'!$U$1:$U$800))</f>
        <v>1</v>
      </c>
      <c r="P23" s="37">
        <f>(SUMPRODUCT(1*('base CR'!$A$1:$A$800=B23),('base CR'!$W$1:$W$800)))/R23</f>
        <v>6</v>
      </c>
      <c r="Q23" s="36">
        <f>(SUMPRODUCT(1*('base CR'!$A$1:$A$800=B23),('base CR'!$M$1:$M$800))/R23)</f>
        <v>1</v>
      </c>
      <c r="R23" s="15">
        <v>2</v>
      </c>
      <c r="S23" s="15" t="s">
        <v>132</v>
      </c>
      <c r="T23" s="15" t="s">
        <v>216</v>
      </c>
      <c r="U23" s="14"/>
      <c r="V23" s="14"/>
      <c r="W23" s="14"/>
      <c r="X23" s="14"/>
      <c r="Y23" s="14"/>
      <c r="Z23" s="14"/>
      <c r="AA23" s="14"/>
      <c r="AB23" s="14"/>
      <c r="AC23" s="14"/>
      <c r="AD23" s="14"/>
      <c r="AE23" s="14"/>
      <c r="AF23" s="14"/>
      <c r="AG23" s="14"/>
      <c r="AH23" s="14"/>
      <c r="AI23" s="14"/>
      <c r="AJ23" s="14"/>
      <c r="AK23" s="14"/>
      <c r="AL23" s="14"/>
    </row>
    <row r="24" spans="1:38" x14ac:dyDescent="0.25">
      <c r="A24" s="15" t="s">
        <v>23</v>
      </c>
      <c r="B24" s="24">
        <v>1040028</v>
      </c>
      <c r="C24" s="15">
        <v>27</v>
      </c>
      <c r="D24" s="15">
        <f>VLOOKUP(C24,'Base intervenante'!$1:$1048576,4,0)</f>
        <v>2010</v>
      </c>
      <c r="E24" s="15">
        <f>VLOOKUP(C24,'Base intervenante'!$1:$1048576,6,0)</f>
        <v>8</v>
      </c>
      <c r="F24" s="15">
        <f>VLOOKUP(C24,'Base intervenante'!$1:$1048576,29,0)</f>
        <v>24</v>
      </c>
      <c r="G24" s="15">
        <f>VLOOKUP(C24,'Base intervenante'!$1:$1048576,30,0)</f>
        <v>34</v>
      </c>
      <c r="H24" s="15">
        <f>VLOOKUP(C24,'Base intervenante'!$1:$1048576,31,0)</f>
        <v>58</v>
      </c>
      <c r="I24" s="15">
        <f>VLOOKUP(B24,'Base reporting'!$1:$1048576,3,0)</f>
        <v>1</v>
      </c>
      <c r="J24" s="15">
        <f>VLOOKUP(B24,'Base reporting'!$1:$1048576,4,0)</f>
        <v>3</v>
      </c>
      <c r="K24" s="15">
        <f>VLOOKUP(B24,'Base reporting'!$1:$1048576,5,0)</f>
        <v>0</v>
      </c>
      <c r="L24" s="15">
        <f t="shared" si="0"/>
        <v>6</v>
      </c>
      <c r="M24" s="15">
        <f>VLOOKUP(B24,'Base reporting'!$1:$1048576,8,0)</f>
        <v>0</v>
      </c>
      <c r="N24" s="15">
        <f t="shared" si="1"/>
        <v>1</v>
      </c>
      <c r="O24" s="15">
        <f>SUMPRODUCT(1*('base CR'!$A$1:$A$800=B24),('base CR'!$U$1:$U$800))</f>
        <v>3</v>
      </c>
      <c r="P24" s="37">
        <f>(SUMPRODUCT(1*('base CR'!$A$1:$A$800=B24),('base CR'!$W$1:$W$800)))/R24</f>
        <v>9</v>
      </c>
      <c r="Q24" s="36">
        <f>(SUMPRODUCT(1*('base CR'!$A$1:$A$800=B24),('base CR'!$M$1:$M$800))/R24)</f>
        <v>0.83333333333333337</v>
      </c>
      <c r="R24" s="15">
        <v>6</v>
      </c>
      <c r="S24" s="15" t="s">
        <v>217</v>
      </c>
      <c r="T24" s="15" t="s">
        <v>130</v>
      </c>
      <c r="U24" s="15" t="s">
        <v>218</v>
      </c>
      <c r="V24" s="15" t="s">
        <v>219</v>
      </c>
      <c r="W24" s="15" t="s">
        <v>220</v>
      </c>
      <c r="X24" s="15" t="s">
        <v>221</v>
      </c>
      <c r="Y24" s="14"/>
      <c r="Z24" s="14"/>
      <c r="AA24" s="14"/>
      <c r="AB24" s="14"/>
      <c r="AC24" s="14"/>
      <c r="AD24" s="14"/>
      <c r="AE24" s="14"/>
      <c r="AF24" s="14"/>
      <c r="AG24" s="14"/>
      <c r="AH24" s="14"/>
      <c r="AI24" s="14"/>
      <c r="AJ24" s="14"/>
      <c r="AK24" s="14"/>
      <c r="AL24" s="14"/>
    </row>
    <row r="25" spans="1:38" x14ac:dyDescent="0.25">
      <c r="A25" s="15" t="s">
        <v>24</v>
      </c>
      <c r="B25" s="24">
        <v>1040029</v>
      </c>
      <c r="C25" s="15">
        <v>140</v>
      </c>
      <c r="D25" s="15">
        <f>VLOOKUP(C25,'Base intervenante'!$1:$1048576,4,0)</f>
        <v>2007</v>
      </c>
      <c r="E25" s="15">
        <f>VLOOKUP(C25,'Base intervenante'!$1:$1048576,6,0)</f>
        <v>8</v>
      </c>
      <c r="F25" s="15">
        <f>VLOOKUP(C25,'Base intervenante'!$1:$1048576,29,0)</f>
        <v>29</v>
      </c>
      <c r="G25" s="15">
        <f>VLOOKUP(C25,'Base intervenante'!$1:$1048576,30,0)</f>
        <v>31</v>
      </c>
      <c r="H25" s="15">
        <f>VLOOKUP(C25,'Base intervenante'!$1:$1048576,31,0)</f>
        <v>60</v>
      </c>
      <c r="I25" s="15">
        <f>VLOOKUP(B25,'Base reporting'!$1:$1048576,3,0)</f>
        <v>1</v>
      </c>
      <c r="J25" s="15">
        <f>VLOOKUP(B25,'Base reporting'!$1:$1048576,4,0)</f>
        <v>5</v>
      </c>
      <c r="K25" s="15">
        <f>VLOOKUP(B25,'Base reporting'!$1:$1048576,5,0)</f>
        <v>8</v>
      </c>
      <c r="L25" s="15">
        <f t="shared" si="0"/>
        <v>14</v>
      </c>
      <c r="M25" s="15" t="str">
        <f>VLOOKUP(B25,'Base reporting'!$1:$1048576,8,0)</f>
        <v>X</v>
      </c>
      <c r="N25" s="15">
        <f t="shared" si="1"/>
        <v>1</v>
      </c>
      <c r="O25" s="15">
        <f>SUMPRODUCT(1*('base CR'!$A$1:$A$800=B25),('base CR'!$U$1:$U$800))</f>
        <v>1</v>
      </c>
      <c r="P25" s="37">
        <f>(SUMPRODUCT(1*('base CR'!$A$1:$A$800=B25),('base CR'!$W$1:$W$800)))/R25</f>
        <v>8.5</v>
      </c>
      <c r="Q25" s="36">
        <f>(SUMPRODUCT(1*('base CR'!$A$1:$A$800=B25),('base CR'!$M$1:$M$800))/R25)</f>
        <v>0</v>
      </c>
      <c r="R25" s="15">
        <v>2</v>
      </c>
      <c r="S25" s="18" t="s">
        <v>222</v>
      </c>
      <c r="T25" s="15" t="s">
        <v>223</v>
      </c>
      <c r="U25" s="14"/>
      <c r="V25" s="14"/>
      <c r="W25" s="14"/>
      <c r="X25" s="14"/>
      <c r="Y25" s="14"/>
      <c r="Z25" s="14"/>
      <c r="AA25" s="14"/>
      <c r="AB25" s="14"/>
      <c r="AC25" s="14"/>
      <c r="AD25" s="14"/>
      <c r="AE25" s="14"/>
      <c r="AF25" s="14"/>
      <c r="AG25" s="14"/>
      <c r="AH25" s="14"/>
      <c r="AI25" s="14"/>
      <c r="AJ25" s="14"/>
      <c r="AK25" s="14"/>
      <c r="AL25" s="14"/>
    </row>
    <row r="26" spans="1:38" x14ac:dyDescent="0.25">
      <c r="A26" s="19" t="s">
        <v>25</v>
      </c>
      <c r="B26" s="26">
        <v>1040030</v>
      </c>
      <c r="C26" s="15">
        <v>140</v>
      </c>
      <c r="D26" s="15">
        <f>VLOOKUP(C26,'Base intervenante'!$1:$1048576,4,0)</f>
        <v>2007</v>
      </c>
      <c r="E26" s="15">
        <f>VLOOKUP(C26,'Base intervenante'!$1:$1048576,6,0)</f>
        <v>8</v>
      </c>
      <c r="F26" s="15">
        <f>VLOOKUP(C26,'Base intervenante'!$1:$1048576,29,0)</f>
        <v>29</v>
      </c>
      <c r="G26" s="15">
        <f>VLOOKUP(C26,'Base intervenante'!$1:$1048576,30,0)</f>
        <v>31</v>
      </c>
      <c r="H26" s="15">
        <f>VLOOKUP(C26,'Base intervenante'!$1:$1048576,31,0)</f>
        <v>60</v>
      </c>
      <c r="I26" s="15">
        <f>VLOOKUP(B26,'Base reporting'!$1:$1048576,3,0)</f>
        <v>1</v>
      </c>
      <c r="J26" s="15">
        <f>VLOOKUP(B26,'Base reporting'!$1:$1048576,4,0)</f>
        <v>1</v>
      </c>
      <c r="K26" s="15">
        <f>VLOOKUP(B26,'Base reporting'!$1:$1048576,5,0)</f>
        <v>0</v>
      </c>
      <c r="L26" s="15">
        <f t="shared" si="0"/>
        <v>2</v>
      </c>
      <c r="M26" s="15" t="str">
        <f>VLOOKUP(B26,'Base reporting'!$1:$1048576,8,0)</f>
        <v>X</v>
      </c>
      <c r="N26" s="15">
        <f t="shared" si="1"/>
        <v>0</v>
      </c>
      <c r="O26" s="15">
        <f>SUMPRODUCT(1*('base CR'!$A$1:$A$800=B26),('base CR'!$U$1:$U$800))</f>
        <v>0</v>
      </c>
      <c r="P26" s="37">
        <f>(SUMPRODUCT(1*('base CR'!$A$1:$A$800=B26),('base CR'!$W$1:$W$800)))/R26</f>
        <v>6</v>
      </c>
      <c r="Q26" s="36">
        <f>(SUMPRODUCT(1*('base CR'!$A$1:$A$800=B26),('base CR'!$M$1:$M$800))/R26)</f>
        <v>0</v>
      </c>
      <c r="R26" s="15">
        <v>1</v>
      </c>
      <c r="S26" s="15" t="s">
        <v>134</v>
      </c>
      <c r="T26" s="14"/>
      <c r="U26" s="14"/>
      <c r="V26" s="14"/>
      <c r="W26" s="14"/>
      <c r="X26" s="14"/>
      <c r="Y26" s="14"/>
      <c r="Z26" s="14"/>
      <c r="AA26" s="14"/>
      <c r="AB26" s="14"/>
      <c r="AC26" s="14"/>
      <c r="AD26" s="14"/>
      <c r="AE26" s="14"/>
      <c r="AF26" s="14"/>
      <c r="AG26" s="14"/>
      <c r="AH26" s="14"/>
      <c r="AI26" s="14"/>
      <c r="AJ26" s="14"/>
      <c r="AK26" s="14"/>
      <c r="AL26" s="14"/>
    </row>
    <row r="27" spans="1:38" x14ac:dyDescent="0.25">
      <c r="A27" s="15" t="s">
        <v>26</v>
      </c>
      <c r="B27" s="24">
        <v>1040031</v>
      </c>
      <c r="C27" s="15">
        <v>140</v>
      </c>
      <c r="D27" s="15">
        <f>VLOOKUP(C27,'Base intervenante'!$1:$1048576,4,0)</f>
        <v>2007</v>
      </c>
      <c r="E27" s="15">
        <f>VLOOKUP(C27,'Base intervenante'!$1:$1048576,6,0)</f>
        <v>8</v>
      </c>
      <c r="F27" s="15">
        <f>VLOOKUP(C27,'Base intervenante'!$1:$1048576,29,0)</f>
        <v>29</v>
      </c>
      <c r="G27" s="15">
        <f>VLOOKUP(C27,'Base intervenante'!$1:$1048576,30,0)</f>
        <v>31</v>
      </c>
      <c r="H27" s="15">
        <f>VLOOKUP(C27,'Base intervenante'!$1:$1048576,31,0)</f>
        <v>60</v>
      </c>
      <c r="I27" s="15">
        <f>VLOOKUP(B27,'Base reporting'!$1:$1048576,3,0)</f>
        <v>1</v>
      </c>
      <c r="J27" s="15">
        <f>VLOOKUP(B27,'Base reporting'!$1:$1048576,4,0)</f>
        <v>3</v>
      </c>
      <c r="K27" s="15">
        <f>VLOOKUP(B27,'Base reporting'!$1:$1048576,5,0)</f>
        <v>0</v>
      </c>
      <c r="L27" s="15">
        <f t="shared" si="0"/>
        <v>4</v>
      </c>
      <c r="M27" s="15" t="str">
        <f>VLOOKUP(B27,'Base reporting'!$1:$1048576,8,0)</f>
        <v>X</v>
      </c>
      <c r="N27" s="15">
        <f t="shared" si="1"/>
        <v>1</v>
      </c>
      <c r="O27" s="15">
        <f>SUMPRODUCT(1*('base CR'!$A$1:$A$800=B27),('base CR'!$U$1:$U$800))</f>
        <v>1</v>
      </c>
      <c r="P27" s="37">
        <f>(SUMPRODUCT(1*('base CR'!$A$1:$A$800=B27),('base CR'!$W$1:$W$800)))/R27</f>
        <v>6.666666666666667</v>
      </c>
      <c r="Q27" s="36">
        <f>(SUMPRODUCT(1*('base CR'!$A$1:$A$800=B27),('base CR'!$M$1:$M$800))/R27)</f>
        <v>0.66666666666666663</v>
      </c>
      <c r="R27" s="15">
        <v>3</v>
      </c>
      <c r="S27" s="15" t="s">
        <v>224</v>
      </c>
      <c r="T27" s="15" t="s">
        <v>164</v>
      </c>
      <c r="U27" s="15" t="s">
        <v>123</v>
      </c>
      <c r="V27" s="14"/>
      <c r="W27" s="14"/>
      <c r="X27" s="14"/>
      <c r="Y27" s="14"/>
      <c r="Z27" s="14"/>
      <c r="AA27" s="14"/>
      <c r="AB27" s="14"/>
      <c r="AC27" s="14"/>
      <c r="AD27" s="14"/>
      <c r="AE27" s="14"/>
      <c r="AF27" s="14"/>
      <c r="AG27" s="14"/>
      <c r="AH27" s="14"/>
      <c r="AI27" s="14"/>
      <c r="AJ27" s="14"/>
      <c r="AK27" s="14"/>
      <c r="AL27" s="14"/>
    </row>
    <row r="28" spans="1:38" x14ac:dyDescent="0.25">
      <c r="A28" s="18" t="s">
        <v>27</v>
      </c>
      <c r="B28" s="27">
        <v>1040032</v>
      </c>
      <c r="C28" s="15">
        <v>27</v>
      </c>
      <c r="D28" s="15">
        <f>VLOOKUP(C28,'Base intervenante'!$1:$1048576,4,0)</f>
        <v>2010</v>
      </c>
      <c r="E28" s="15">
        <f>VLOOKUP(C28,'Base intervenante'!$1:$1048576,6,0)</f>
        <v>8</v>
      </c>
      <c r="F28" s="15">
        <f>VLOOKUP(C28,'Base intervenante'!$1:$1048576,29,0)</f>
        <v>24</v>
      </c>
      <c r="G28" s="15">
        <f>VLOOKUP(C28,'Base intervenante'!$1:$1048576,30,0)</f>
        <v>34</v>
      </c>
      <c r="H28" s="15">
        <f>VLOOKUP(C28,'Base intervenante'!$1:$1048576,31,0)</f>
        <v>58</v>
      </c>
      <c r="I28" s="15">
        <f>VLOOKUP(B28,'Base reporting'!$1:$1048576,3,0)</f>
        <v>1</v>
      </c>
      <c r="J28" s="15">
        <f>VLOOKUP(B28,'Base reporting'!$1:$1048576,4,0)</f>
        <v>3</v>
      </c>
      <c r="K28" s="15">
        <f>VLOOKUP(B28,'Base reporting'!$1:$1048576,5,0)</f>
        <v>0</v>
      </c>
      <c r="L28" s="15">
        <f t="shared" si="0"/>
        <v>7</v>
      </c>
      <c r="M28" s="15">
        <f>VLOOKUP(B28,'Base reporting'!$1:$1048576,8,0)</f>
        <v>0</v>
      </c>
      <c r="N28" s="15">
        <f t="shared" si="1"/>
        <v>1</v>
      </c>
      <c r="O28" s="15">
        <f>SUMPRODUCT(1*('base CR'!$A$1:$A$800=B28),('base CR'!$U$1:$U$800))</f>
        <v>3</v>
      </c>
      <c r="P28" s="37">
        <f>(SUMPRODUCT(1*('base CR'!$A$1:$A$800=B28),('base CR'!$W$1:$W$800)))/R28</f>
        <v>8.8571428571428577</v>
      </c>
      <c r="Q28" s="36">
        <f>(SUMPRODUCT(1*('base CR'!$A$1:$A$800=B28),('base CR'!$M$1:$M$800))/R28)</f>
        <v>1</v>
      </c>
      <c r="R28" s="15">
        <v>7</v>
      </c>
      <c r="S28" s="15" t="s">
        <v>225</v>
      </c>
      <c r="T28" s="16" t="s">
        <v>125</v>
      </c>
      <c r="U28" s="15" t="s">
        <v>226</v>
      </c>
      <c r="V28" s="15" t="s">
        <v>227</v>
      </c>
      <c r="W28" s="15" t="s">
        <v>228</v>
      </c>
      <c r="X28" s="15" t="s">
        <v>229</v>
      </c>
      <c r="Y28" s="15" t="s">
        <v>230</v>
      </c>
      <c r="Z28" s="14"/>
      <c r="AA28" s="14"/>
      <c r="AB28" s="14"/>
      <c r="AC28" s="14"/>
      <c r="AD28" s="14"/>
      <c r="AE28" s="14"/>
      <c r="AF28" s="14"/>
      <c r="AG28" s="14"/>
      <c r="AH28" s="14"/>
      <c r="AI28" s="14"/>
      <c r="AJ28" s="14"/>
      <c r="AK28" s="14"/>
      <c r="AL28" s="14"/>
    </row>
    <row r="29" spans="1:38" x14ac:dyDescent="0.25">
      <c r="A29" s="15" t="s">
        <v>28</v>
      </c>
      <c r="B29" s="24">
        <v>1040044</v>
      </c>
      <c r="C29" s="15">
        <v>27</v>
      </c>
      <c r="D29" s="15">
        <f>VLOOKUP(C29,'Base intervenante'!$1:$1048576,4,0)</f>
        <v>2010</v>
      </c>
      <c r="E29" s="15">
        <f>VLOOKUP(C29,'Base intervenante'!$1:$1048576,6,0)</f>
        <v>8</v>
      </c>
      <c r="F29" s="15">
        <f>VLOOKUP(C29,'Base intervenante'!$1:$1048576,29,0)</f>
        <v>24</v>
      </c>
      <c r="G29" s="15">
        <f>VLOOKUP(C29,'Base intervenante'!$1:$1048576,30,0)</f>
        <v>34</v>
      </c>
      <c r="H29" s="15">
        <f>VLOOKUP(C29,'Base intervenante'!$1:$1048576,31,0)</f>
        <v>58</v>
      </c>
      <c r="I29" s="15">
        <f>VLOOKUP(B29,'Base reporting'!$1:$1048576,3,0)</f>
        <v>1</v>
      </c>
      <c r="J29" s="15">
        <f>VLOOKUP(B29,'Base reporting'!$1:$1048576,4,0)</f>
        <v>5</v>
      </c>
      <c r="K29" s="15">
        <f>VLOOKUP(B29,'Base reporting'!$1:$1048576,5,0)</f>
        <v>0</v>
      </c>
      <c r="L29" s="15">
        <f t="shared" si="0"/>
        <v>6</v>
      </c>
      <c r="M29" s="15" t="str">
        <f>VLOOKUP(B29,'Base reporting'!$1:$1048576,8,0)</f>
        <v>X</v>
      </c>
      <c r="N29" s="15">
        <f t="shared" si="1"/>
        <v>1</v>
      </c>
      <c r="O29" s="15">
        <f>SUMPRODUCT(1*('base CR'!$A$1:$A$800=B29),('base CR'!$U$1:$U$800))</f>
        <v>4</v>
      </c>
      <c r="P29" s="37">
        <f>(SUMPRODUCT(1*('base CR'!$A$1:$A$800=B29),('base CR'!$W$1:$W$800)))/R29</f>
        <v>8.3333333333333339</v>
      </c>
      <c r="Q29" s="36">
        <f>(SUMPRODUCT(1*('base CR'!$A$1:$A$800=B29),('base CR'!$M$1:$M$800))/R29)</f>
        <v>1</v>
      </c>
      <c r="R29" s="15">
        <v>6</v>
      </c>
      <c r="S29" s="15" t="s">
        <v>231</v>
      </c>
      <c r="T29" s="15" t="s">
        <v>232</v>
      </c>
      <c r="U29" s="15" t="s">
        <v>233</v>
      </c>
      <c r="V29" s="15" t="s">
        <v>234</v>
      </c>
      <c r="W29" s="15" t="s">
        <v>235</v>
      </c>
      <c r="X29" s="15" t="s">
        <v>136</v>
      </c>
      <c r="Y29" s="14"/>
      <c r="Z29" s="14"/>
      <c r="AA29" s="14"/>
      <c r="AB29" s="14"/>
      <c r="AC29" s="14"/>
      <c r="AD29" s="14"/>
      <c r="AE29" s="14"/>
      <c r="AF29" s="14"/>
      <c r="AG29" s="14"/>
      <c r="AH29" s="14"/>
      <c r="AI29" s="14"/>
      <c r="AJ29" s="14"/>
      <c r="AK29" s="14"/>
      <c r="AL29" s="14"/>
    </row>
    <row r="30" spans="1:38" x14ac:dyDescent="0.25">
      <c r="A30" s="15" t="s">
        <v>29</v>
      </c>
      <c r="B30" s="24">
        <v>1040045</v>
      </c>
      <c r="C30" s="15">
        <v>102</v>
      </c>
      <c r="D30" s="15">
        <f>VLOOKUP(C30,'Base intervenante'!$1:$1048576,4,0)</f>
        <v>2008</v>
      </c>
      <c r="E30" s="15">
        <f>VLOOKUP(C30,'Base intervenante'!$1:$1048576,6,0)</f>
        <v>10</v>
      </c>
      <c r="F30" s="15">
        <f>VLOOKUP(C30,'Base intervenante'!$1:$1048576,29,0)</f>
        <v>27</v>
      </c>
      <c r="G30" s="15">
        <f>VLOOKUP(C30,'Base intervenante'!$1:$1048576,30,0)</f>
        <v>30</v>
      </c>
      <c r="H30" s="15">
        <f>VLOOKUP(C30,'Base intervenante'!$1:$1048576,31,0)</f>
        <v>57</v>
      </c>
      <c r="I30" s="15">
        <f>VLOOKUP(B30,'Base reporting'!$1:$1048576,3,0)</f>
        <v>2</v>
      </c>
      <c r="J30" s="15">
        <f>VLOOKUP(B30,'Base reporting'!$1:$1048576,4,0)</f>
        <v>4</v>
      </c>
      <c r="K30" s="15">
        <f>VLOOKUP(B30,'Base reporting'!$1:$1048576,5,0)</f>
        <v>0</v>
      </c>
      <c r="L30" s="15">
        <f t="shared" si="0"/>
        <v>6</v>
      </c>
      <c r="M30" s="15" t="str">
        <f>VLOOKUP(B30,'Base reporting'!$1:$1048576,8,0)</f>
        <v>X</v>
      </c>
      <c r="N30" s="15">
        <f t="shared" si="1"/>
        <v>1</v>
      </c>
      <c r="O30" s="15">
        <f>SUMPRODUCT(1*('base CR'!$A$1:$A$800=B30),('base CR'!$U$1:$U$800))</f>
        <v>2</v>
      </c>
      <c r="P30" s="37">
        <f>(SUMPRODUCT(1*('base CR'!$A$1:$A$800=B30),('base CR'!$W$1:$W$800)))/R30</f>
        <v>6</v>
      </c>
      <c r="Q30" s="36">
        <f>(SUMPRODUCT(1*('base CR'!$A$1:$A$800=B30),('base CR'!$M$1:$M$800))/R30)</f>
        <v>1</v>
      </c>
      <c r="R30" s="15">
        <v>4</v>
      </c>
      <c r="S30" s="15" t="s">
        <v>236</v>
      </c>
      <c r="T30" s="15" t="s">
        <v>193</v>
      </c>
      <c r="U30" s="15" t="s">
        <v>237</v>
      </c>
      <c r="V30" s="15" t="s">
        <v>125</v>
      </c>
      <c r="W30" s="14"/>
      <c r="X30" s="14"/>
      <c r="Y30" s="14"/>
      <c r="Z30" s="14"/>
      <c r="AA30" s="14"/>
      <c r="AB30" s="14"/>
      <c r="AC30" s="14"/>
      <c r="AD30" s="14"/>
      <c r="AE30" s="14"/>
      <c r="AF30" s="14"/>
      <c r="AG30" s="14"/>
      <c r="AH30" s="14"/>
      <c r="AI30" s="14"/>
      <c r="AJ30" s="14"/>
      <c r="AK30" s="14"/>
      <c r="AL30" s="14"/>
    </row>
    <row r="31" spans="1:38" x14ac:dyDescent="0.25">
      <c r="A31" s="15" t="s">
        <v>30</v>
      </c>
      <c r="B31" s="24">
        <v>1040046</v>
      </c>
      <c r="C31" s="15">
        <v>127</v>
      </c>
      <c r="D31" s="15">
        <f>VLOOKUP(C31,'Base intervenante'!$1:$1048576,4,0)</f>
        <v>2010</v>
      </c>
      <c r="E31" s="15">
        <f>VLOOKUP(C31,'Base intervenante'!$1:$1048576,6,0)</f>
        <v>9</v>
      </c>
      <c r="F31" s="15">
        <f>VLOOKUP(C31,'Base intervenante'!$1:$1048576,29,0)</f>
        <v>27</v>
      </c>
      <c r="G31" s="15">
        <f>VLOOKUP(C31,'Base intervenante'!$1:$1048576,30,0)</f>
        <v>35</v>
      </c>
      <c r="H31" s="15">
        <f>VLOOKUP(C31,'Base intervenante'!$1:$1048576,31,0)</f>
        <v>62</v>
      </c>
      <c r="I31" s="15">
        <f>VLOOKUP(B31,'Base reporting'!$1:$1048576,3,0)</f>
        <v>2</v>
      </c>
      <c r="J31" s="15">
        <f>VLOOKUP(B31,'Base reporting'!$1:$1048576,4,0)</f>
        <v>7</v>
      </c>
      <c r="K31" s="15">
        <f>VLOOKUP(B31,'Base reporting'!$1:$1048576,5,0)</f>
        <v>0</v>
      </c>
      <c r="L31" s="15">
        <f t="shared" si="0"/>
        <v>9</v>
      </c>
      <c r="M31" s="15" t="str">
        <f>VLOOKUP(B31,'Base reporting'!$1:$1048576,8,0)</f>
        <v>X</v>
      </c>
      <c r="N31" s="15">
        <f t="shared" si="1"/>
        <v>1</v>
      </c>
      <c r="O31" s="15">
        <f>SUMPRODUCT(1*('base CR'!$A$1:$A$800=B31),('base CR'!$U$1:$U$800))</f>
        <v>1</v>
      </c>
      <c r="P31" s="37">
        <f>(SUMPRODUCT(1*('base CR'!$A$1:$A$800=B31),('base CR'!$W$1:$W$800)))/R31</f>
        <v>10</v>
      </c>
      <c r="Q31" s="36">
        <f>(SUMPRODUCT(1*('base CR'!$A$1:$A$800=B31),('base CR'!$M$1:$M$800))/R31)</f>
        <v>1</v>
      </c>
      <c r="R31" s="15">
        <v>2</v>
      </c>
      <c r="S31" s="15" t="s">
        <v>238</v>
      </c>
      <c r="T31" s="15" t="s">
        <v>239</v>
      </c>
      <c r="U31" s="14"/>
      <c r="V31" s="14"/>
      <c r="W31" s="14"/>
      <c r="X31" s="14"/>
      <c r="Y31" s="14"/>
      <c r="Z31" s="14"/>
      <c r="AA31" s="14"/>
      <c r="AB31" s="14"/>
      <c r="AC31" s="14"/>
      <c r="AD31" s="14"/>
      <c r="AE31" s="14"/>
      <c r="AF31" s="14"/>
      <c r="AG31" s="14"/>
      <c r="AH31" s="14"/>
      <c r="AI31" s="14"/>
      <c r="AJ31" s="14"/>
      <c r="AK31" s="14"/>
      <c r="AL31" s="14"/>
    </row>
    <row r="32" spans="1:38" x14ac:dyDescent="0.25">
      <c r="A32" s="15" t="s">
        <v>31</v>
      </c>
      <c r="B32" s="24">
        <v>1040048</v>
      </c>
      <c r="C32" s="15">
        <v>102</v>
      </c>
      <c r="D32" s="15">
        <f>VLOOKUP(C32,'Base intervenante'!$1:$1048576,4,0)</f>
        <v>2008</v>
      </c>
      <c r="E32" s="15">
        <f>VLOOKUP(C32,'Base intervenante'!$1:$1048576,6,0)</f>
        <v>10</v>
      </c>
      <c r="F32" s="15">
        <f>VLOOKUP(C32,'Base intervenante'!$1:$1048576,29,0)</f>
        <v>27</v>
      </c>
      <c r="G32" s="15">
        <f>VLOOKUP(C32,'Base intervenante'!$1:$1048576,30,0)</f>
        <v>30</v>
      </c>
      <c r="H32" s="15">
        <f>VLOOKUP(C32,'Base intervenante'!$1:$1048576,31,0)</f>
        <v>57</v>
      </c>
      <c r="I32" s="15">
        <f>VLOOKUP(B32,'Base reporting'!$1:$1048576,3,0)</f>
        <v>2</v>
      </c>
      <c r="J32" s="15">
        <f>VLOOKUP(B32,'Base reporting'!$1:$1048576,4,0)</f>
        <v>5</v>
      </c>
      <c r="K32" s="15">
        <f>VLOOKUP(B32,'Base reporting'!$1:$1048576,5,0)</f>
        <v>0</v>
      </c>
      <c r="L32" s="15">
        <f t="shared" si="0"/>
        <v>7</v>
      </c>
      <c r="M32" s="15" t="str">
        <f>VLOOKUP(B32,'Base reporting'!$1:$1048576,8,0)</f>
        <v>X</v>
      </c>
      <c r="N32" s="15">
        <f t="shared" si="1"/>
        <v>1</v>
      </c>
      <c r="O32" s="15">
        <f>SUMPRODUCT(1*('base CR'!$A$1:$A$800=B32),('base CR'!$U$1:$U$800))</f>
        <v>1</v>
      </c>
      <c r="P32" s="37">
        <f>(SUMPRODUCT(1*('base CR'!$A$1:$A$800=B32),('base CR'!$W$1:$W$800)))/R32</f>
        <v>5</v>
      </c>
      <c r="Q32" s="36">
        <f>(SUMPRODUCT(1*('base CR'!$A$1:$A$800=B32),('base CR'!$M$1:$M$800))/R32)</f>
        <v>1</v>
      </c>
      <c r="R32" s="15">
        <v>2</v>
      </c>
      <c r="S32" s="15" t="s">
        <v>240</v>
      </c>
      <c r="T32" s="15" t="s">
        <v>241</v>
      </c>
      <c r="U32" s="14"/>
      <c r="V32" s="14"/>
      <c r="W32" s="14"/>
      <c r="X32" s="14"/>
      <c r="Y32" s="14"/>
      <c r="Z32" s="14"/>
      <c r="AA32" s="14"/>
      <c r="AB32" s="14"/>
      <c r="AC32" s="14"/>
      <c r="AD32" s="14"/>
      <c r="AE32" s="14"/>
      <c r="AF32" s="14"/>
      <c r="AG32" s="14"/>
      <c r="AH32" s="14"/>
      <c r="AI32" s="14"/>
      <c r="AJ32" s="14"/>
      <c r="AK32" s="14"/>
      <c r="AL32" s="14"/>
    </row>
    <row r="33" spans="1:38" x14ac:dyDescent="0.25">
      <c r="A33" s="15" t="s">
        <v>32</v>
      </c>
      <c r="B33" s="24">
        <v>1040051</v>
      </c>
      <c r="C33" s="15">
        <v>140</v>
      </c>
      <c r="D33" s="15">
        <f>VLOOKUP(C33,'Base intervenante'!$1:$1048576,4,0)</f>
        <v>2007</v>
      </c>
      <c r="E33" s="15">
        <f>VLOOKUP(C33,'Base intervenante'!$1:$1048576,6,0)</f>
        <v>8</v>
      </c>
      <c r="F33" s="15">
        <f>VLOOKUP(C33,'Base intervenante'!$1:$1048576,29,0)</f>
        <v>29</v>
      </c>
      <c r="G33" s="15">
        <f>VLOOKUP(C33,'Base intervenante'!$1:$1048576,30,0)</f>
        <v>31</v>
      </c>
      <c r="H33" s="15">
        <f>VLOOKUP(C33,'Base intervenante'!$1:$1048576,31,0)</f>
        <v>60</v>
      </c>
      <c r="I33" s="15">
        <f>VLOOKUP(B33,'Base reporting'!$1:$1048576,3,0)</f>
        <v>1</v>
      </c>
      <c r="J33" s="15">
        <f>VLOOKUP(B33,'Base reporting'!$1:$1048576,4,0)</f>
        <v>2</v>
      </c>
      <c r="K33" s="15">
        <f>VLOOKUP(B33,'Base reporting'!$1:$1048576,5,0)</f>
        <v>0</v>
      </c>
      <c r="L33" s="15">
        <f t="shared" ref="L33:L64" si="2">IF(R33&gt;SUM(I33:K33),R33,SUM(I33:K33))</f>
        <v>3</v>
      </c>
      <c r="M33" s="15">
        <f>VLOOKUP(B33,'Base reporting'!$1:$1048576,8,0)</f>
        <v>0</v>
      </c>
      <c r="N33" s="15">
        <f t="shared" si="1"/>
        <v>0</v>
      </c>
      <c r="O33" s="15">
        <f>SUMPRODUCT(1*('base CR'!$A$1:$A$800=B33),('base CR'!$U$1:$U$800))</f>
        <v>0</v>
      </c>
      <c r="P33" s="37">
        <f>(SUMPRODUCT(1*('base CR'!$A$1:$A$800=B33),('base CR'!$W$1:$W$800)))/R33</f>
        <v>9</v>
      </c>
      <c r="Q33" s="36">
        <f>(SUMPRODUCT(1*('base CR'!$A$1:$A$800=B33),('base CR'!$M$1:$M$800))/R33)</f>
        <v>0.5</v>
      </c>
      <c r="R33" s="15">
        <v>2</v>
      </c>
      <c r="S33" s="15" t="s">
        <v>117</v>
      </c>
      <c r="T33" s="15" t="s">
        <v>242</v>
      </c>
      <c r="U33" s="14"/>
      <c r="V33" s="14"/>
      <c r="W33" s="14"/>
      <c r="X33" s="14"/>
      <c r="Y33" s="14"/>
      <c r="Z33" s="14"/>
      <c r="AA33" s="14"/>
      <c r="AB33" s="14"/>
      <c r="AC33" s="14"/>
      <c r="AD33" s="14"/>
      <c r="AE33" s="14"/>
      <c r="AF33" s="14"/>
      <c r="AG33" s="14"/>
      <c r="AH33" s="14"/>
      <c r="AI33" s="14"/>
      <c r="AJ33" s="14"/>
      <c r="AK33" s="14"/>
      <c r="AL33" s="14"/>
    </row>
    <row r="34" spans="1:38" x14ac:dyDescent="0.25">
      <c r="A34" s="15" t="s">
        <v>33</v>
      </c>
      <c r="B34" s="24">
        <v>1040053</v>
      </c>
      <c r="C34" s="15">
        <v>27</v>
      </c>
      <c r="D34" s="15">
        <f>VLOOKUP(C34,'Base intervenante'!$1:$1048576,4,0)</f>
        <v>2010</v>
      </c>
      <c r="E34" s="15">
        <f>VLOOKUP(C34,'Base intervenante'!$1:$1048576,6,0)</f>
        <v>8</v>
      </c>
      <c r="F34" s="15">
        <f>VLOOKUP(C34,'Base intervenante'!$1:$1048576,29,0)</f>
        <v>24</v>
      </c>
      <c r="G34" s="15">
        <f>VLOOKUP(C34,'Base intervenante'!$1:$1048576,30,0)</f>
        <v>34</v>
      </c>
      <c r="H34" s="15">
        <f>VLOOKUP(C34,'Base intervenante'!$1:$1048576,31,0)</f>
        <v>58</v>
      </c>
      <c r="I34" s="15">
        <f>VLOOKUP(B34,'Base reporting'!$1:$1048576,3,0)</f>
        <v>1</v>
      </c>
      <c r="J34" s="15">
        <f>VLOOKUP(B34,'Base reporting'!$1:$1048576,4,0)</f>
        <v>5</v>
      </c>
      <c r="K34" s="15">
        <f>VLOOKUP(B34,'Base reporting'!$1:$1048576,5,0)</f>
        <v>0</v>
      </c>
      <c r="L34" s="15">
        <f t="shared" si="2"/>
        <v>7</v>
      </c>
      <c r="M34" s="15">
        <f>VLOOKUP(B34,'Base reporting'!$1:$1048576,8,0)</f>
        <v>0</v>
      </c>
      <c r="N34" s="15">
        <f t="shared" si="1"/>
        <v>1</v>
      </c>
      <c r="O34" s="15">
        <f>SUMPRODUCT(1*('base CR'!$A$1:$A$800=B34),('base CR'!$U$1:$U$800))</f>
        <v>1</v>
      </c>
      <c r="P34" s="37">
        <f>(SUMPRODUCT(1*('base CR'!$A$1:$A$800=B34),('base CR'!$W$1:$W$800)))/R34</f>
        <v>9</v>
      </c>
      <c r="Q34" s="36">
        <f>(SUMPRODUCT(1*('base CR'!$A$1:$A$800=B34),('base CR'!$M$1:$M$800))/R34)</f>
        <v>1</v>
      </c>
      <c r="R34" s="15">
        <v>7</v>
      </c>
      <c r="S34" s="15" t="s">
        <v>243</v>
      </c>
      <c r="T34" s="15" t="s">
        <v>244</v>
      </c>
      <c r="U34" s="15" t="s">
        <v>199</v>
      </c>
      <c r="V34" s="15" t="s">
        <v>245</v>
      </c>
      <c r="W34" s="15" t="s">
        <v>246</v>
      </c>
      <c r="X34" s="15" t="s">
        <v>247</v>
      </c>
      <c r="Y34" s="15" t="s">
        <v>248</v>
      </c>
      <c r="Z34" s="14"/>
      <c r="AA34" s="14"/>
      <c r="AB34" s="14"/>
      <c r="AC34" s="14"/>
      <c r="AD34" s="14"/>
      <c r="AE34" s="14"/>
      <c r="AF34" s="14"/>
      <c r="AG34" s="14"/>
      <c r="AH34" s="14"/>
      <c r="AI34" s="14"/>
      <c r="AJ34" s="14"/>
      <c r="AK34" s="14"/>
      <c r="AL34" s="14"/>
    </row>
    <row r="35" spans="1:38" x14ac:dyDescent="0.25">
      <c r="A35" s="13" t="s">
        <v>34</v>
      </c>
      <c r="B35" s="25">
        <v>1050049</v>
      </c>
      <c r="C35" s="15">
        <v>65</v>
      </c>
      <c r="D35" s="15">
        <f>VLOOKUP(C35,'Base intervenante'!$1:$1048576,4,0)</f>
        <v>2001</v>
      </c>
      <c r="E35" s="15">
        <f>VLOOKUP(C35,'Base intervenante'!$1:$1048576,6,0)</f>
        <v>8</v>
      </c>
      <c r="F35" s="15">
        <f>VLOOKUP(C35,'Base intervenante'!$1:$1048576,29,0)</f>
        <v>38</v>
      </c>
      <c r="G35" s="15">
        <f>VLOOKUP(C35,'Base intervenante'!$1:$1048576,30,0)</f>
        <v>30</v>
      </c>
      <c r="H35" s="15">
        <f>VLOOKUP(C35,'Base intervenante'!$1:$1048576,31,0)</f>
        <v>68</v>
      </c>
      <c r="I35" s="15">
        <f>VLOOKUP(B35,'Base reporting'!$1:$1048576,3,0)</f>
        <v>0</v>
      </c>
      <c r="J35" s="15">
        <f>VLOOKUP(B35,'Base reporting'!$1:$1048576,4,0)</f>
        <v>0</v>
      </c>
      <c r="K35" s="15">
        <f>VLOOKUP(B35,'Base reporting'!$1:$1048576,5,0)</f>
        <v>0</v>
      </c>
      <c r="L35" s="15">
        <f t="shared" si="2"/>
        <v>6</v>
      </c>
      <c r="M35" s="15">
        <f>VLOOKUP(B35,'Base reporting'!$1:$1048576,8,0)</f>
        <v>0</v>
      </c>
      <c r="N35" s="15">
        <f t="shared" si="1"/>
        <v>1</v>
      </c>
      <c r="O35" s="15">
        <f>SUMPRODUCT(1*('base CR'!$A$1:$A$800=B35),('base CR'!$U$1:$U$800))</f>
        <v>4</v>
      </c>
      <c r="P35" s="37">
        <f>(SUMPRODUCT(1*('base CR'!$A$1:$A$800=B35),('base CR'!$W$1:$W$800)))/R35</f>
        <v>7.666666666666667</v>
      </c>
      <c r="Q35" s="36">
        <f>(SUMPRODUCT(1*('base CR'!$A$1:$A$800=B35),('base CR'!$M$1:$M$800))/R35)</f>
        <v>0.33333333333333331</v>
      </c>
      <c r="R35" s="15">
        <v>6</v>
      </c>
      <c r="S35" s="13" t="s">
        <v>249</v>
      </c>
      <c r="T35" s="13" t="s">
        <v>250</v>
      </c>
      <c r="U35" s="13" t="s">
        <v>251</v>
      </c>
      <c r="V35" s="13" t="s">
        <v>133</v>
      </c>
      <c r="W35" s="13" t="s">
        <v>193</v>
      </c>
      <c r="X35" s="13" t="s">
        <v>252</v>
      </c>
      <c r="Y35" s="14"/>
      <c r="Z35" s="14"/>
      <c r="AA35" s="14"/>
      <c r="AB35" s="14"/>
      <c r="AC35" s="14"/>
      <c r="AD35" s="14"/>
      <c r="AE35" s="14"/>
      <c r="AF35" s="14"/>
      <c r="AG35" s="14"/>
      <c r="AH35" s="14"/>
      <c r="AI35" s="14"/>
      <c r="AJ35" s="14"/>
      <c r="AK35" s="14"/>
      <c r="AL35" s="14"/>
    </row>
    <row r="36" spans="1:38" x14ac:dyDescent="0.25">
      <c r="A36" s="13" t="s">
        <v>35</v>
      </c>
      <c r="B36" s="25">
        <v>1060004</v>
      </c>
      <c r="C36" s="15">
        <v>54</v>
      </c>
      <c r="D36" s="15">
        <f>VLOOKUP(C36,'Base intervenante'!$1:$1048576,4,0)</f>
        <v>2010</v>
      </c>
      <c r="E36" s="15">
        <f>VLOOKUP(C36,'Base intervenante'!$1:$1048576,6,0)</f>
        <v>8</v>
      </c>
      <c r="F36" s="15">
        <f>VLOOKUP(C36,'Base intervenante'!$1:$1048576,29,0)</f>
        <v>27</v>
      </c>
      <c r="G36" s="15">
        <f>VLOOKUP(C36,'Base intervenante'!$1:$1048576,30,0)</f>
        <v>32</v>
      </c>
      <c r="H36" s="15">
        <f>VLOOKUP(C36,'Base intervenante'!$1:$1048576,31,0)</f>
        <v>59</v>
      </c>
      <c r="I36" s="15">
        <f>VLOOKUP(B36,'Base reporting'!$1:$1048576,3,0)</f>
        <v>1</v>
      </c>
      <c r="J36" s="15">
        <f>VLOOKUP(B36,'Base reporting'!$1:$1048576,4,0)</f>
        <v>4</v>
      </c>
      <c r="K36" s="15">
        <f>VLOOKUP(B36,'Base reporting'!$1:$1048576,5,0)</f>
        <v>0</v>
      </c>
      <c r="L36" s="15">
        <f t="shared" si="2"/>
        <v>5</v>
      </c>
      <c r="M36" s="15">
        <f>VLOOKUP(B36,'Base reporting'!$1:$1048576,8,0)</f>
        <v>0</v>
      </c>
      <c r="N36" s="15">
        <f t="shared" si="1"/>
        <v>1</v>
      </c>
      <c r="O36" s="15">
        <f>SUMPRODUCT(1*('base CR'!$A$1:$A$800=B36),('base CR'!$U$1:$U$800))</f>
        <v>1</v>
      </c>
      <c r="P36" s="37">
        <f>(SUMPRODUCT(1*('base CR'!$A$1:$A$800=B36),('base CR'!$W$1:$W$800)))/R36</f>
        <v>8</v>
      </c>
      <c r="Q36" s="36">
        <f>(SUMPRODUCT(1*('base CR'!$A$1:$A$800=B36),('base CR'!$M$1:$M$800))/R36)</f>
        <v>1</v>
      </c>
      <c r="R36" s="15">
        <v>2</v>
      </c>
      <c r="S36" s="13" t="s">
        <v>253</v>
      </c>
      <c r="T36" s="13" t="s">
        <v>225</v>
      </c>
      <c r="U36" s="14"/>
      <c r="V36" s="14"/>
      <c r="W36" s="14"/>
      <c r="X36" s="14"/>
      <c r="Y36" s="14"/>
      <c r="Z36" s="14"/>
      <c r="AA36" s="14"/>
      <c r="AB36" s="14"/>
      <c r="AC36" s="14"/>
      <c r="AD36" s="14"/>
      <c r="AE36" s="14"/>
      <c r="AF36" s="14"/>
      <c r="AG36" s="14"/>
      <c r="AH36" s="14"/>
      <c r="AI36" s="14"/>
      <c r="AJ36" s="14"/>
      <c r="AK36" s="14"/>
      <c r="AL36" s="14"/>
    </row>
    <row r="37" spans="1:38" x14ac:dyDescent="0.25">
      <c r="A37" s="13" t="s">
        <v>36</v>
      </c>
      <c r="B37" s="25">
        <v>1060005</v>
      </c>
      <c r="C37" s="15">
        <v>54</v>
      </c>
      <c r="D37" s="15">
        <f>VLOOKUP(C37,'Base intervenante'!$1:$1048576,4,0)</f>
        <v>2010</v>
      </c>
      <c r="E37" s="15">
        <f>VLOOKUP(C37,'Base intervenante'!$1:$1048576,6,0)</f>
        <v>8</v>
      </c>
      <c r="F37" s="15">
        <f>VLOOKUP(C37,'Base intervenante'!$1:$1048576,29,0)</f>
        <v>27</v>
      </c>
      <c r="G37" s="15">
        <f>VLOOKUP(C37,'Base intervenante'!$1:$1048576,30,0)</f>
        <v>32</v>
      </c>
      <c r="H37" s="15">
        <f>VLOOKUP(C37,'Base intervenante'!$1:$1048576,31,0)</f>
        <v>59</v>
      </c>
      <c r="I37" s="15">
        <f>VLOOKUP(B37,'Base reporting'!$1:$1048576,3,0)</f>
        <v>1</v>
      </c>
      <c r="J37" s="15">
        <f>VLOOKUP(B37,'Base reporting'!$1:$1048576,4,0)</f>
        <v>7</v>
      </c>
      <c r="K37" s="15">
        <f>VLOOKUP(B37,'Base reporting'!$1:$1048576,5,0)</f>
        <v>1</v>
      </c>
      <c r="L37" s="15">
        <f t="shared" si="2"/>
        <v>9</v>
      </c>
      <c r="M37" s="15">
        <f>VLOOKUP(B37,'Base reporting'!$1:$1048576,8,0)</f>
        <v>0</v>
      </c>
      <c r="N37" s="15">
        <f t="shared" si="1"/>
        <v>1</v>
      </c>
      <c r="O37" s="15">
        <f>SUMPRODUCT(1*('base CR'!$A$1:$A$800=B37),('base CR'!$U$1:$U$800))</f>
        <v>1</v>
      </c>
      <c r="P37" s="37">
        <f>(SUMPRODUCT(1*('base CR'!$A$1:$A$800=B37),('base CR'!$W$1:$W$800)))/R37</f>
        <v>6.5</v>
      </c>
      <c r="Q37" s="36">
        <f>(SUMPRODUCT(1*('base CR'!$A$1:$A$800=B37),('base CR'!$M$1:$M$800))/R37)</f>
        <v>1</v>
      </c>
      <c r="R37" s="15">
        <v>2</v>
      </c>
      <c r="S37" s="13" t="s">
        <v>254</v>
      </c>
      <c r="T37" s="13" t="s">
        <v>255</v>
      </c>
      <c r="U37" s="14"/>
      <c r="V37" s="14"/>
      <c r="W37" s="14"/>
      <c r="X37" s="14"/>
      <c r="Y37" s="14"/>
      <c r="Z37" s="14"/>
      <c r="AA37" s="14"/>
      <c r="AB37" s="14"/>
      <c r="AC37" s="14"/>
      <c r="AD37" s="14"/>
      <c r="AE37" s="14"/>
      <c r="AF37" s="14"/>
      <c r="AG37" s="14"/>
      <c r="AH37" s="14"/>
      <c r="AI37" s="14"/>
      <c r="AJ37" s="14"/>
      <c r="AK37" s="14"/>
      <c r="AL37" s="14"/>
    </row>
    <row r="38" spans="1:38" x14ac:dyDescent="0.25">
      <c r="A38" s="13" t="s">
        <v>37</v>
      </c>
      <c r="B38" s="25">
        <v>1060006</v>
      </c>
      <c r="C38" s="15">
        <v>54</v>
      </c>
      <c r="D38" s="15">
        <f>VLOOKUP(C38,'Base intervenante'!$1:$1048576,4,0)</f>
        <v>2010</v>
      </c>
      <c r="E38" s="15">
        <f>VLOOKUP(C38,'Base intervenante'!$1:$1048576,6,0)</f>
        <v>8</v>
      </c>
      <c r="F38" s="15">
        <f>VLOOKUP(C38,'Base intervenante'!$1:$1048576,29,0)</f>
        <v>27</v>
      </c>
      <c r="G38" s="15">
        <f>VLOOKUP(C38,'Base intervenante'!$1:$1048576,30,0)</f>
        <v>32</v>
      </c>
      <c r="H38" s="15">
        <f>VLOOKUP(C38,'Base intervenante'!$1:$1048576,31,0)</f>
        <v>59</v>
      </c>
      <c r="I38" s="15">
        <f>VLOOKUP(B38,'Base reporting'!$1:$1048576,3,0)</f>
        <v>1</v>
      </c>
      <c r="J38" s="15">
        <f>VLOOKUP(B38,'Base reporting'!$1:$1048576,4,0)</f>
        <v>5</v>
      </c>
      <c r="K38" s="15">
        <f>VLOOKUP(B38,'Base reporting'!$1:$1048576,5,0)</f>
        <v>0</v>
      </c>
      <c r="L38" s="15">
        <f t="shared" si="2"/>
        <v>6</v>
      </c>
      <c r="M38" s="15" t="str">
        <f>VLOOKUP(B38,'Base reporting'!$1:$1048576,8,0)</f>
        <v>x</v>
      </c>
      <c r="N38" s="15">
        <f t="shared" si="1"/>
        <v>1</v>
      </c>
      <c r="O38" s="15">
        <f>SUMPRODUCT(1*('base CR'!$A$1:$A$800=B38),('base CR'!$U$1:$U$800))</f>
        <v>1</v>
      </c>
      <c r="P38" s="37">
        <f>(SUMPRODUCT(1*('base CR'!$A$1:$A$800=B38),('base CR'!$W$1:$W$800)))/R38</f>
        <v>10</v>
      </c>
      <c r="Q38" s="36">
        <f>(SUMPRODUCT(1*('base CR'!$A$1:$A$800=B38),('base CR'!$M$1:$M$800))/R38)</f>
        <v>1</v>
      </c>
      <c r="R38" s="15">
        <v>2</v>
      </c>
      <c r="S38" s="13" t="s">
        <v>256</v>
      </c>
      <c r="T38" s="13" t="s">
        <v>225</v>
      </c>
      <c r="U38" s="14"/>
      <c r="V38" s="14"/>
      <c r="W38" s="14"/>
      <c r="X38" s="14"/>
      <c r="Y38" s="14"/>
      <c r="Z38" s="14"/>
      <c r="AA38" s="14"/>
      <c r="AB38" s="14"/>
      <c r="AC38" s="14"/>
      <c r="AD38" s="14"/>
      <c r="AE38" s="14"/>
      <c r="AF38" s="14"/>
      <c r="AG38" s="14"/>
      <c r="AH38" s="14"/>
      <c r="AI38" s="14"/>
      <c r="AJ38" s="14"/>
      <c r="AK38" s="14"/>
      <c r="AL38" s="14"/>
    </row>
    <row r="39" spans="1:38" x14ac:dyDescent="0.25">
      <c r="A39" s="13" t="s">
        <v>38</v>
      </c>
      <c r="B39" s="25">
        <v>106002</v>
      </c>
      <c r="C39" s="15">
        <v>50</v>
      </c>
      <c r="D39" s="15">
        <f>VLOOKUP(C39,'Base intervenante'!$1:$1048576,4,0)</f>
        <v>2000</v>
      </c>
      <c r="E39" s="15">
        <f>VLOOKUP(C39,'Base intervenante'!$1:$1048576,6,0)</f>
        <v>9</v>
      </c>
      <c r="F39" s="15">
        <f>VLOOKUP(C39,'Base intervenante'!$1:$1048576,29,0)</f>
        <v>26</v>
      </c>
      <c r="G39" s="15">
        <f>VLOOKUP(C39,'Base intervenante'!$1:$1048576,30,0)</f>
        <v>27</v>
      </c>
      <c r="H39" s="15">
        <f>VLOOKUP(C39,'Base intervenante'!$1:$1048576,31,0)</f>
        <v>53</v>
      </c>
      <c r="I39" s="15"/>
      <c r="J39" s="15"/>
      <c r="K39" s="15"/>
      <c r="L39" s="15">
        <f t="shared" si="2"/>
        <v>2</v>
      </c>
      <c r="M39" s="15"/>
      <c r="N39" s="15">
        <f t="shared" si="1"/>
        <v>0</v>
      </c>
      <c r="O39" s="15">
        <f>SUMPRODUCT(1*('base CR'!$A$1:$A$800=B39),('base CR'!$U$1:$U$800))</f>
        <v>0</v>
      </c>
      <c r="P39" s="37">
        <f>(SUMPRODUCT(1*('base CR'!$A$1:$A$800=B39),('base CR'!$W$1:$W$800)))/R39</f>
        <v>8</v>
      </c>
      <c r="Q39" s="36">
        <f>(SUMPRODUCT(1*('base CR'!$A$1:$A$800=B39),('base CR'!$M$1:$M$800))/R39)</f>
        <v>0.5</v>
      </c>
      <c r="R39" s="15">
        <v>2</v>
      </c>
      <c r="S39" s="13" t="s">
        <v>257</v>
      </c>
      <c r="T39" s="13" t="s">
        <v>258</v>
      </c>
      <c r="U39" s="14"/>
      <c r="V39" s="14"/>
      <c r="W39" s="14"/>
      <c r="X39" s="14"/>
      <c r="Y39" s="14"/>
      <c r="Z39" s="14"/>
      <c r="AA39" s="14"/>
      <c r="AB39" s="14"/>
      <c r="AC39" s="14"/>
      <c r="AD39" s="14"/>
      <c r="AE39" s="14"/>
      <c r="AF39" s="14"/>
      <c r="AG39" s="14"/>
      <c r="AH39" s="14"/>
      <c r="AI39" s="14"/>
      <c r="AJ39" s="14"/>
      <c r="AK39" s="14"/>
      <c r="AL39" s="14"/>
    </row>
    <row r="40" spans="1:38" x14ac:dyDescent="0.25">
      <c r="A40" s="13" t="s">
        <v>39</v>
      </c>
      <c r="B40" s="25">
        <v>106003</v>
      </c>
      <c r="C40" s="15">
        <v>118</v>
      </c>
      <c r="D40" s="15">
        <f>VLOOKUP(C40,'Base intervenante'!$1:$1048576,4,0)</f>
        <v>2009</v>
      </c>
      <c r="E40" s="15">
        <f>VLOOKUP(C40,'Base intervenante'!$1:$1048576,6,0)</f>
        <v>7</v>
      </c>
      <c r="F40" s="15">
        <f>VLOOKUP(C40,'Base intervenante'!$1:$1048576,29,0)</f>
        <v>34</v>
      </c>
      <c r="G40" s="15">
        <f>VLOOKUP(C40,'Base intervenante'!$1:$1048576,30,0)</f>
        <v>30</v>
      </c>
      <c r="H40" s="15">
        <f>VLOOKUP(C40,'Base intervenante'!$1:$1048576,31,0)</f>
        <v>64</v>
      </c>
      <c r="I40" s="15"/>
      <c r="J40" s="15"/>
      <c r="K40" s="15"/>
      <c r="L40" s="15">
        <f t="shared" si="2"/>
        <v>2</v>
      </c>
      <c r="M40" s="15"/>
      <c r="N40" s="15">
        <f t="shared" si="1"/>
        <v>1</v>
      </c>
      <c r="O40" s="15">
        <f>SUMPRODUCT(1*('base CR'!$A$1:$A$800=B40),('base CR'!$U$1:$U$800))</f>
        <v>1</v>
      </c>
      <c r="P40" s="37">
        <f>(SUMPRODUCT(1*('base CR'!$A$1:$A$800=B40),('base CR'!$W$1:$W$800)))/R40</f>
        <v>6.5</v>
      </c>
      <c r="Q40" s="36">
        <f>(SUMPRODUCT(1*('base CR'!$A$1:$A$800=B40),('base CR'!$M$1:$M$800))/R40)</f>
        <v>0.5</v>
      </c>
      <c r="R40" s="15">
        <v>2</v>
      </c>
      <c r="S40" s="13" t="s">
        <v>259</v>
      </c>
      <c r="T40" s="13" t="s">
        <v>260</v>
      </c>
      <c r="U40" s="14"/>
      <c r="V40" s="14"/>
      <c r="W40" s="14"/>
      <c r="X40" s="14"/>
      <c r="Y40" s="14"/>
      <c r="Z40" s="14"/>
      <c r="AA40" s="14"/>
      <c r="AB40" s="14"/>
      <c r="AC40" s="14"/>
      <c r="AD40" s="14"/>
      <c r="AE40" s="14"/>
      <c r="AF40" s="14"/>
      <c r="AG40" s="14"/>
      <c r="AH40" s="14"/>
      <c r="AI40" s="14"/>
      <c r="AJ40" s="14"/>
      <c r="AK40" s="14"/>
      <c r="AL40" s="14"/>
    </row>
    <row r="41" spans="1:38" x14ac:dyDescent="0.25">
      <c r="A41" s="15" t="s">
        <v>40</v>
      </c>
      <c r="B41" s="24">
        <v>1070004</v>
      </c>
      <c r="C41" s="15">
        <v>15</v>
      </c>
      <c r="D41" s="15">
        <f>VLOOKUP(C41,'Base intervenante'!$1:$1048576,4,0)</f>
        <v>2012</v>
      </c>
      <c r="E41" s="15">
        <f>VLOOKUP(C41,'Base intervenante'!$1:$1048576,6,0)</f>
        <v>9</v>
      </c>
      <c r="F41" s="15">
        <f>VLOOKUP(C41,'Base intervenante'!$1:$1048576,29,0)</f>
        <v>28</v>
      </c>
      <c r="G41" s="15">
        <f>VLOOKUP(C41,'Base intervenante'!$1:$1048576,30,0)</f>
        <v>36</v>
      </c>
      <c r="H41" s="15">
        <f>VLOOKUP(C41,'Base intervenante'!$1:$1048576,31,0)</f>
        <v>64</v>
      </c>
      <c r="I41" s="15">
        <f>VLOOKUP(B41,'Base reporting'!$1:$1048576,3,0)</f>
        <v>2</v>
      </c>
      <c r="J41" s="15">
        <f>VLOOKUP(B41,'Base reporting'!$1:$1048576,4,0)</f>
        <v>8</v>
      </c>
      <c r="K41" s="15">
        <f>VLOOKUP(B41,'Base reporting'!$1:$1048576,5,0)</f>
        <v>1</v>
      </c>
      <c r="L41" s="15">
        <f t="shared" si="2"/>
        <v>11</v>
      </c>
      <c r="M41" s="15">
        <f>VLOOKUP(B41,'Base reporting'!$1:$1048576,8,0)</f>
        <v>0</v>
      </c>
      <c r="N41" s="15">
        <f t="shared" si="1"/>
        <v>1</v>
      </c>
      <c r="O41" s="15">
        <f>SUMPRODUCT(1*('base CR'!$A$1:$A$800=B41),('base CR'!$U$1:$U$800))</f>
        <v>6</v>
      </c>
      <c r="P41" s="37">
        <f>(SUMPRODUCT(1*('base CR'!$A$1:$A$800=B41),('base CR'!$W$1:$W$800)))/R41</f>
        <v>9.6999999999999993</v>
      </c>
      <c r="Q41" s="36">
        <f>(SUMPRODUCT(1*('base CR'!$A$1:$A$800=B41),('base CR'!$M$1:$M$800))/R41)</f>
        <v>0.7</v>
      </c>
      <c r="R41" s="15">
        <v>10</v>
      </c>
      <c r="S41" s="15" t="s">
        <v>261</v>
      </c>
      <c r="T41" s="15" t="s">
        <v>262</v>
      </c>
      <c r="U41" s="15" t="s">
        <v>159</v>
      </c>
      <c r="V41" s="15" t="s">
        <v>263</v>
      </c>
      <c r="W41" s="15" t="s">
        <v>264</v>
      </c>
      <c r="X41" s="15" t="s">
        <v>265</v>
      </c>
      <c r="Y41" s="15" t="s">
        <v>255</v>
      </c>
      <c r="Z41" s="13" t="s">
        <v>149</v>
      </c>
      <c r="AA41" s="13" t="s">
        <v>266</v>
      </c>
      <c r="AB41" s="13" t="s">
        <v>120</v>
      </c>
      <c r="AC41" s="14"/>
      <c r="AD41" s="14"/>
      <c r="AE41" s="14"/>
      <c r="AF41" s="14"/>
      <c r="AG41" s="14"/>
      <c r="AH41" s="14"/>
      <c r="AI41" s="14"/>
      <c r="AJ41" s="14"/>
      <c r="AK41" s="14"/>
      <c r="AL41" s="14"/>
    </row>
    <row r="42" spans="1:38" x14ac:dyDescent="0.25">
      <c r="A42" s="15" t="s">
        <v>41</v>
      </c>
      <c r="B42" s="24">
        <v>1070005</v>
      </c>
      <c r="C42" s="15">
        <v>52</v>
      </c>
      <c r="D42" s="15">
        <f>VLOOKUP(C42,'Base intervenante'!$1:$1048576,4,0)</f>
        <v>2004</v>
      </c>
      <c r="E42" s="15">
        <f>VLOOKUP(C42,'Base intervenante'!$1:$1048576,6,0)</f>
        <v>8</v>
      </c>
      <c r="F42" s="15">
        <f>VLOOKUP(C42,'Base intervenante'!$1:$1048576,29,0)</f>
        <v>26</v>
      </c>
      <c r="G42" s="15">
        <f>VLOOKUP(C42,'Base intervenante'!$1:$1048576,30,0)</f>
        <v>38</v>
      </c>
      <c r="H42" s="15">
        <f>VLOOKUP(C42,'Base intervenante'!$1:$1048576,31,0)</f>
        <v>64</v>
      </c>
      <c r="I42" s="15">
        <f>VLOOKUP(B42,'Base reporting'!$1:$1048576,3,0)</f>
        <v>2</v>
      </c>
      <c r="J42" s="15">
        <f>VLOOKUP(B42,'Base reporting'!$1:$1048576,4,0)</f>
        <v>5</v>
      </c>
      <c r="K42" s="15">
        <f>VLOOKUP(B42,'Base reporting'!$1:$1048576,5,0)</f>
        <v>0</v>
      </c>
      <c r="L42" s="15">
        <f t="shared" si="2"/>
        <v>8</v>
      </c>
      <c r="M42" s="15" t="str">
        <f>VLOOKUP(B42,'Base reporting'!$1:$1048576,8,0)</f>
        <v>X</v>
      </c>
      <c r="N42" s="15">
        <f t="shared" si="1"/>
        <v>1</v>
      </c>
      <c r="O42" s="15">
        <f>SUMPRODUCT(1*('base CR'!$A$1:$A$800=B42),('base CR'!$U$1:$U$800))</f>
        <v>1</v>
      </c>
      <c r="P42" s="37">
        <f>(SUMPRODUCT(1*('base CR'!$A$1:$A$800=B42),('base CR'!$W$1:$W$800)))/R42</f>
        <v>8</v>
      </c>
      <c r="Q42" s="36">
        <f>(SUMPRODUCT(1*('base CR'!$A$1:$A$800=B42),('base CR'!$M$1:$M$800))/R42)</f>
        <v>0.5</v>
      </c>
      <c r="R42" s="15">
        <v>8</v>
      </c>
      <c r="S42" s="15" t="s">
        <v>256</v>
      </c>
      <c r="T42" s="15" t="s">
        <v>267</v>
      </c>
      <c r="U42" s="15" t="s">
        <v>268</v>
      </c>
      <c r="V42" s="15" t="s">
        <v>269</v>
      </c>
      <c r="W42" s="15" t="s">
        <v>167</v>
      </c>
      <c r="X42" s="15" t="s">
        <v>270</v>
      </c>
      <c r="Y42" s="15" t="s">
        <v>141</v>
      </c>
      <c r="Z42" s="15" t="s">
        <v>271</v>
      </c>
      <c r="AA42" s="14"/>
      <c r="AB42" s="14"/>
      <c r="AC42" s="14"/>
      <c r="AD42" s="14"/>
      <c r="AE42" s="14"/>
      <c r="AF42" s="14"/>
      <c r="AG42" s="14"/>
      <c r="AH42" s="14"/>
      <c r="AI42" s="14"/>
      <c r="AJ42" s="14"/>
      <c r="AK42" s="14"/>
      <c r="AL42" s="14"/>
    </row>
    <row r="43" spans="1:38" x14ac:dyDescent="0.25">
      <c r="A43" s="15" t="s">
        <v>42</v>
      </c>
      <c r="B43" s="24">
        <v>1070006</v>
      </c>
      <c r="C43" s="15">
        <v>15</v>
      </c>
      <c r="D43" s="15">
        <f>VLOOKUP(C43,'Base intervenante'!$1:$1048576,4,0)</f>
        <v>2012</v>
      </c>
      <c r="E43" s="15">
        <f>VLOOKUP(C43,'Base intervenante'!$1:$1048576,6,0)</f>
        <v>9</v>
      </c>
      <c r="F43" s="15">
        <f>VLOOKUP(C43,'Base intervenante'!$1:$1048576,29,0)</f>
        <v>28</v>
      </c>
      <c r="G43" s="15">
        <f>VLOOKUP(C43,'Base intervenante'!$1:$1048576,30,0)</f>
        <v>36</v>
      </c>
      <c r="H43" s="15">
        <f>VLOOKUP(C43,'Base intervenante'!$1:$1048576,31,0)</f>
        <v>64</v>
      </c>
      <c r="I43" s="15">
        <f>VLOOKUP(B43,'Base reporting'!$1:$1048576,3,0)</f>
        <v>2</v>
      </c>
      <c r="J43" s="15">
        <f>VLOOKUP(B43,'Base reporting'!$1:$1048576,4,0)</f>
        <v>10</v>
      </c>
      <c r="K43" s="15">
        <f>VLOOKUP(B43,'Base reporting'!$1:$1048576,5,0)</f>
        <v>1</v>
      </c>
      <c r="L43" s="15">
        <f t="shared" si="2"/>
        <v>13</v>
      </c>
      <c r="M43" s="15">
        <f>VLOOKUP(B43,'Base reporting'!$1:$1048576,8,0)</f>
        <v>0</v>
      </c>
      <c r="N43" s="15">
        <f t="shared" si="1"/>
        <v>1</v>
      </c>
      <c r="O43" s="15">
        <f>SUMPRODUCT(1*('base CR'!$A$1:$A$800=B43),('base CR'!$U$1:$U$800))</f>
        <v>8</v>
      </c>
      <c r="P43" s="37">
        <f>(SUMPRODUCT(1*('base CR'!$A$1:$A$800=B43),('base CR'!$W$1:$W$800)))/R43</f>
        <v>11.636363636363637</v>
      </c>
      <c r="Q43" s="36">
        <f>(SUMPRODUCT(1*('base CR'!$A$1:$A$800=B43),('base CR'!$M$1:$M$800))/R43)</f>
        <v>0.72727272727272729</v>
      </c>
      <c r="R43" s="15">
        <v>11</v>
      </c>
      <c r="S43" s="15" t="s">
        <v>181</v>
      </c>
      <c r="T43" s="15" t="s">
        <v>158</v>
      </c>
      <c r="U43" s="15" t="s">
        <v>274</v>
      </c>
      <c r="V43" s="15" t="s">
        <v>113</v>
      </c>
      <c r="W43" s="15" t="s">
        <v>263</v>
      </c>
      <c r="X43" s="15" t="s">
        <v>275</v>
      </c>
      <c r="Y43" s="13" t="s">
        <v>272</v>
      </c>
      <c r="Z43" s="13" t="s">
        <v>270</v>
      </c>
      <c r="AA43" s="13" t="s">
        <v>244</v>
      </c>
      <c r="AB43" s="13" t="s">
        <v>276</v>
      </c>
      <c r="AC43" s="13" t="s">
        <v>117</v>
      </c>
      <c r="AD43" s="14"/>
      <c r="AE43" s="14"/>
      <c r="AF43" s="14"/>
      <c r="AG43" s="14"/>
      <c r="AH43" s="14"/>
      <c r="AI43" s="14"/>
      <c r="AJ43" s="14"/>
      <c r="AK43" s="14"/>
      <c r="AL43" s="14"/>
    </row>
    <row r="44" spans="1:38" x14ac:dyDescent="0.25">
      <c r="A44" s="15" t="s">
        <v>43</v>
      </c>
      <c r="B44" s="24">
        <v>1080004</v>
      </c>
      <c r="C44" s="15">
        <v>12</v>
      </c>
      <c r="D44" s="15">
        <f>VLOOKUP(C44,'Base intervenante'!$1:$1048576,4,0)</f>
        <v>1999</v>
      </c>
      <c r="E44" s="15">
        <f>VLOOKUP(C44,'Base intervenante'!$1:$1048576,6,0)</f>
        <v>8</v>
      </c>
      <c r="F44" s="15">
        <f>VLOOKUP(C44,'Base intervenante'!$1:$1048576,29,0)</f>
        <v>22</v>
      </c>
      <c r="G44" s="15">
        <f>VLOOKUP(C44,'Base intervenante'!$1:$1048576,30,0)</f>
        <v>33</v>
      </c>
      <c r="H44" s="15">
        <f>VLOOKUP(C44,'Base intervenante'!$1:$1048576,31,0)</f>
        <v>55</v>
      </c>
      <c r="I44" s="15">
        <f>VLOOKUP(B44,'Base reporting'!$1:$1048576,3,0)</f>
        <v>2</v>
      </c>
      <c r="J44" s="15">
        <f>VLOOKUP(B44,'Base reporting'!$1:$1048576,4,0)</f>
        <v>4</v>
      </c>
      <c r="K44" s="15">
        <f>VLOOKUP(B44,'Base reporting'!$1:$1048576,5,0)</f>
        <v>0</v>
      </c>
      <c r="L44" s="15">
        <f t="shared" si="2"/>
        <v>6</v>
      </c>
      <c r="M44" s="15" t="str">
        <f>VLOOKUP(B44,'Base reporting'!$1:$1048576,8,0)</f>
        <v>X</v>
      </c>
      <c r="N44" s="15">
        <f t="shared" si="1"/>
        <v>1</v>
      </c>
      <c r="O44" s="15">
        <f>SUMPRODUCT(1*('base CR'!$A$1:$A$800=B44),('base CR'!$U$1:$U$800))</f>
        <v>1</v>
      </c>
      <c r="P44" s="37">
        <f>(SUMPRODUCT(1*('base CR'!$A$1:$A$800=B44),('base CR'!$W$1:$W$800)))/R44</f>
        <v>9</v>
      </c>
      <c r="Q44" s="36">
        <f>(SUMPRODUCT(1*('base CR'!$A$1:$A$800=B44),('base CR'!$M$1:$M$800))/R44)</f>
        <v>1</v>
      </c>
      <c r="R44" s="15">
        <v>6</v>
      </c>
      <c r="S44" s="15" t="s">
        <v>277</v>
      </c>
      <c r="T44" s="15" t="s">
        <v>278</v>
      </c>
      <c r="U44" s="15" t="s">
        <v>279</v>
      </c>
      <c r="V44" s="15" t="s">
        <v>280</v>
      </c>
      <c r="W44" s="15" t="s">
        <v>281</v>
      </c>
      <c r="X44" s="15" t="s">
        <v>155</v>
      </c>
      <c r="Y44" s="14"/>
      <c r="Z44" s="14"/>
      <c r="AA44" s="14"/>
      <c r="AB44" s="14"/>
      <c r="AC44" s="14"/>
      <c r="AD44" s="14"/>
      <c r="AE44" s="14"/>
      <c r="AF44" s="14"/>
      <c r="AG44" s="14"/>
      <c r="AH44" s="14"/>
      <c r="AI44" s="14"/>
      <c r="AJ44" s="14"/>
      <c r="AK44" s="14"/>
      <c r="AL44" s="14"/>
    </row>
    <row r="45" spans="1:38" x14ac:dyDescent="0.25">
      <c r="A45" s="15" t="s">
        <v>44</v>
      </c>
      <c r="B45" s="24">
        <v>1080022</v>
      </c>
      <c r="C45" s="15">
        <v>94</v>
      </c>
      <c r="D45" s="15">
        <f>VLOOKUP(C45,'Base intervenante'!$1:$1048576,4,0)</f>
        <v>2003</v>
      </c>
      <c r="E45" s="15">
        <f>VLOOKUP(C45,'Base intervenante'!$1:$1048576,6,0)</f>
        <v>8</v>
      </c>
      <c r="F45" s="15">
        <f>VLOOKUP(C45,'Base intervenante'!$1:$1048576,29,0)</f>
        <v>26</v>
      </c>
      <c r="G45" s="15">
        <f>VLOOKUP(C45,'Base intervenante'!$1:$1048576,30,0)</f>
        <v>34</v>
      </c>
      <c r="H45" s="15">
        <f>VLOOKUP(C45,'Base intervenante'!$1:$1048576,31,0)</f>
        <v>60</v>
      </c>
      <c r="I45" s="15">
        <f>VLOOKUP(B45,'Base reporting'!$1:$1048576,3,0)</f>
        <v>2</v>
      </c>
      <c r="J45" s="15">
        <f>VLOOKUP(B45,'Base reporting'!$1:$1048576,4,0)</f>
        <v>5</v>
      </c>
      <c r="K45" s="15">
        <f>VLOOKUP(B45,'Base reporting'!$1:$1048576,5,0)</f>
        <v>1</v>
      </c>
      <c r="L45" s="15">
        <f t="shared" si="2"/>
        <v>8</v>
      </c>
      <c r="M45" s="15" t="str">
        <f>VLOOKUP(B45,'Base reporting'!$1:$1048576,8,0)</f>
        <v>x</v>
      </c>
      <c r="N45" s="15">
        <f t="shared" si="1"/>
        <v>1</v>
      </c>
      <c r="O45" s="15">
        <f>SUMPRODUCT(1*('base CR'!$A$1:$A$800=B45),('base CR'!$U$1:$U$800))</f>
        <v>3</v>
      </c>
      <c r="P45" s="37">
        <f>(SUMPRODUCT(1*('base CR'!$A$1:$A$800=B45),('base CR'!$W$1:$W$800)))/R45</f>
        <v>8.125</v>
      </c>
      <c r="Q45" s="36">
        <f>(SUMPRODUCT(1*('base CR'!$A$1:$A$800=B45),('base CR'!$M$1:$M$800))/R45)</f>
        <v>0.875</v>
      </c>
      <c r="R45" s="15">
        <v>8</v>
      </c>
      <c r="S45" s="15" t="s">
        <v>134</v>
      </c>
      <c r="T45" s="15" t="s">
        <v>282</v>
      </c>
      <c r="U45" s="15" t="s">
        <v>172</v>
      </c>
      <c r="V45" s="15" t="s">
        <v>283</v>
      </c>
      <c r="W45" s="15" t="s">
        <v>284</v>
      </c>
      <c r="X45" s="15" t="s">
        <v>155</v>
      </c>
      <c r="Y45" s="15" t="s">
        <v>112</v>
      </c>
      <c r="Z45" s="15" t="s">
        <v>285</v>
      </c>
      <c r="AA45" s="14"/>
      <c r="AB45" s="14"/>
      <c r="AC45" s="14"/>
      <c r="AD45" s="14"/>
      <c r="AE45" s="14"/>
      <c r="AF45" s="14"/>
      <c r="AG45" s="14"/>
      <c r="AH45" s="14"/>
      <c r="AI45" s="14"/>
      <c r="AJ45" s="14"/>
      <c r="AK45" s="14"/>
      <c r="AL45" s="14"/>
    </row>
    <row r="46" spans="1:38" x14ac:dyDescent="0.25">
      <c r="A46" s="15" t="s">
        <v>45</v>
      </c>
      <c r="B46" s="24">
        <v>1080023</v>
      </c>
      <c r="C46" s="15">
        <v>94</v>
      </c>
      <c r="D46" s="15">
        <f>VLOOKUP(C46,'Base intervenante'!$1:$1048576,4,0)</f>
        <v>2003</v>
      </c>
      <c r="E46" s="15">
        <f>VLOOKUP(C46,'Base intervenante'!$1:$1048576,6,0)</f>
        <v>8</v>
      </c>
      <c r="F46" s="15">
        <f>VLOOKUP(C46,'Base intervenante'!$1:$1048576,29,0)</f>
        <v>26</v>
      </c>
      <c r="G46" s="15">
        <f>VLOOKUP(C46,'Base intervenante'!$1:$1048576,30,0)</f>
        <v>34</v>
      </c>
      <c r="H46" s="15">
        <f>VLOOKUP(C46,'Base intervenante'!$1:$1048576,31,0)</f>
        <v>60</v>
      </c>
      <c r="I46" s="15">
        <f>VLOOKUP(B46,'Base reporting'!$1:$1048576,3,0)</f>
        <v>2</v>
      </c>
      <c r="J46" s="15">
        <f>VLOOKUP(B46,'Base reporting'!$1:$1048576,4,0)</f>
        <v>4</v>
      </c>
      <c r="K46" s="15">
        <f>VLOOKUP(B46,'Base reporting'!$1:$1048576,5,0)</f>
        <v>0</v>
      </c>
      <c r="L46" s="15">
        <f t="shared" si="2"/>
        <v>6</v>
      </c>
      <c r="M46" s="15" t="str">
        <f>VLOOKUP(B46,'Base reporting'!$1:$1048576,8,0)</f>
        <v>x</v>
      </c>
      <c r="N46" s="15">
        <f t="shared" si="1"/>
        <v>1</v>
      </c>
      <c r="O46" s="15">
        <f>SUMPRODUCT(1*('base CR'!$A$1:$A$800=B46),('base CR'!$U$1:$U$800))</f>
        <v>2</v>
      </c>
      <c r="P46" s="37">
        <f>(SUMPRODUCT(1*('base CR'!$A$1:$A$800=B46),('base CR'!$W$1:$W$800)))/R46</f>
        <v>9</v>
      </c>
      <c r="Q46" s="36">
        <f>(SUMPRODUCT(1*('base CR'!$A$1:$A$800=B46),('base CR'!$M$1:$M$800))/R46)</f>
        <v>1</v>
      </c>
      <c r="R46" s="15">
        <v>6</v>
      </c>
      <c r="S46" s="15" t="s">
        <v>286</v>
      </c>
      <c r="T46" s="15" t="s">
        <v>287</v>
      </c>
      <c r="U46" s="15" t="s">
        <v>288</v>
      </c>
      <c r="V46" s="15" t="s">
        <v>289</v>
      </c>
      <c r="W46" s="15" t="s">
        <v>194</v>
      </c>
      <c r="X46" s="15" t="s">
        <v>284</v>
      </c>
      <c r="Y46" s="14"/>
      <c r="Z46" s="14"/>
      <c r="AA46" s="14"/>
      <c r="AB46" s="14"/>
      <c r="AC46" s="14"/>
      <c r="AD46" s="14"/>
      <c r="AE46" s="14"/>
      <c r="AF46" s="14"/>
      <c r="AG46" s="14"/>
      <c r="AH46" s="14"/>
      <c r="AI46" s="14"/>
      <c r="AJ46" s="14"/>
      <c r="AK46" s="14"/>
      <c r="AL46" s="14"/>
    </row>
    <row r="47" spans="1:38" x14ac:dyDescent="0.25">
      <c r="A47" s="15" t="s">
        <v>46</v>
      </c>
      <c r="B47" s="24">
        <v>1080024</v>
      </c>
      <c r="C47" s="15">
        <v>12</v>
      </c>
      <c r="D47" s="15">
        <f>VLOOKUP(C47,'Base intervenante'!$1:$1048576,4,0)</f>
        <v>1999</v>
      </c>
      <c r="E47" s="15">
        <f>VLOOKUP(C47,'Base intervenante'!$1:$1048576,6,0)</f>
        <v>8</v>
      </c>
      <c r="F47" s="15">
        <f>VLOOKUP(C47,'Base intervenante'!$1:$1048576,29,0)</f>
        <v>22</v>
      </c>
      <c r="G47" s="15">
        <f>VLOOKUP(C47,'Base intervenante'!$1:$1048576,30,0)</f>
        <v>33</v>
      </c>
      <c r="H47" s="15">
        <f>VLOOKUP(C47,'Base intervenante'!$1:$1048576,31,0)</f>
        <v>55</v>
      </c>
      <c r="I47" s="15">
        <f>VLOOKUP(B47,'Base reporting'!$1:$1048576,3,0)</f>
        <v>2</v>
      </c>
      <c r="J47" s="15">
        <f>VLOOKUP(B47,'Base reporting'!$1:$1048576,4,0)</f>
        <v>4</v>
      </c>
      <c r="K47" s="15">
        <f>VLOOKUP(B47,'Base reporting'!$1:$1048576,5,0)</f>
        <v>0</v>
      </c>
      <c r="L47" s="15">
        <f t="shared" si="2"/>
        <v>6</v>
      </c>
      <c r="M47" s="15" t="str">
        <f>VLOOKUP(B47,'Base reporting'!$1:$1048576,8,0)</f>
        <v>x</v>
      </c>
      <c r="N47" s="15">
        <f t="shared" si="1"/>
        <v>1</v>
      </c>
      <c r="O47" s="15">
        <f>SUMPRODUCT(1*('base CR'!$A$1:$A$800=B47),('base CR'!$U$1:$U$800))</f>
        <v>2</v>
      </c>
      <c r="P47" s="37">
        <f>(SUMPRODUCT(1*('base CR'!$A$1:$A$800=B47),('base CR'!$W$1:$W$800)))/R47</f>
        <v>9</v>
      </c>
      <c r="Q47" s="36">
        <f>(SUMPRODUCT(1*('base CR'!$A$1:$A$800=B47),('base CR'!$M$1:$M$800))/R47)</f>
        <v>1</v>
      </c>
      <c r="R47" s="15">
        <v>6</v>
      </c>
      <c r="S47" s="15" t="s">
        <v>290</v>
      </c>
      <c r="T47" s="15" t="s">
        <v>291</v>
      </c>
      <c r="U47" s="15" t="s">
        <v>292</v>
      </c>
      <c r="V47" s="15" t="s">
        <v>293</v>
      </c>
      <c r="W47" s="15" t="s">
        <v>170</v>
      </c>
      <c r="X47" s="15" t="s">
        <v>181</v>
      </c>
      <c r="Y47" s="14"/>
      <c r="Z47" s="14"/>
      <c r="AA47" s="14"/>
      <c r="AB47" s="14"/>
      <c r="AC47" s="14"/>
      <c r="AD47" s="14"/>
      <c r="AE47" s="14"/>
      <c r="AF47" s="14"/>
      <c r="AG47" s="14"/>
      <c r="AH47" s="14"/>
      <c r="AI47" s="14"/>
      <c r="AJ47" s="14"/>
      <c r="AK47" s="14"/>
      <c r="AL47" s="14"/>
    </row>
    <row r="48" spans="1:38" x14ac:dyDescent="0.25">
      <c r="A48" s="15" t="s">
        <v>47</v>
      </c>
      <c r="B48" s="24">
        <v>1080026</v>
      </c>
      <c r="C48" s="15">
        <v>122</v>
      </c>
      <c r="D48" s="15">
        <f>VLOOKUP(C48,'Base intervenante'!$1:$1048576,4,0)</f>
        <v>2015</v>
      </c>
      <c r="E48" s="15">
        <f>VLOOKUP(C48,'Base intervenante'!$1:$1048576,6,0)</f>
        <v>8</v>
      </c>
      <c r="F48" s="15">
        <f>VLOOKUP(C48,'Base intervenante'!$1:$1048576,29,0)</f>
        <v>33</v>
      </c>
      <c r="G48" s="15">
        <f>VLOOKUP(C48,'Base intervenante'!$1:$1048576,30,0)</f>
        <v>30</v>
      </c>
      <c r="H48" s="15">
        <f>VLOOKUP(C48,'Base intervenante'!$1:$1048576,31,0)</f>
        <v>63</v>
      </c>
      <c r="I48" s="15">
        <f>VLOOKUP(B48,'Base reporting'!$1:$1048576,3,0)</f>
        <v>2</v>
      </c>
      <c r="J48" s="15">
        <f>VLOOKUP(B48,'Base reporting'!$1:$1048576,4,0)</f>
        <v>8</v>
      </c>
      <c r="K48" s="15">
        <f>VLOOKUP(B48,'Base reporting'!$1:$1048576,5,0)</f>
        <v>0</v>
      </c>
      <c r="L48" s="15">
        <f t="shared" si="2"/>
        <v>10</v>
      </c>
      <c r="M48" s="15" t="str">
        <f>VLOOKUP(B48,'Base reporting'!$1:$1048576,8,0)</f>
        <v>X</v>
      </c>
      <c r="N48" s="15">
        <f t="shared" si="1"/>
        <v>1</v>
      </c>
      <c r="O48" s="15">
        <f>SUMPRODUCT(1*('base CR'!$A$1:$A$800=B48),('base CR'!$U$1:$U$800))</f>
        <v>3</v>
      </c>
      <c r="P48" s="37">
        <f>(SUMPRODUCT(1*('base CR'!$A$1:$A$800=B48),('base CR'!$W$1:$W$800)))/R48</f>
        <v>8</v>
      </c>
      <c r="Q48" s="36">
        <f>(SUMPRODUCT(1*('base CR'!$A$1:$A$800=B48),('base CR'!$M$1:$M$800))/R48)</f>
        <v>1</v>
      </c>
      <c r="R48" s="15">
        <v>9</v>
      </c>
      <c r="S48" s="15" t="s">
        <v>222</v>
      </c>
      <c r="T48" s="15" t="s">
        <v>294</v>
      </c>
      <c r="U48" s="15" t="s">
        <v>295</v>
      </c>
      <c r="V48" s="15" t="s">
        <v>296</v>
      </c>
      <c r="W48" s="15" t="s">
        <v>297</v>
      </c>
      <c r="X48" s="15" t="s">
        <v>257</v>
      </c>
      <c r="Y48" s="15" t="s">
        <v>258</v>
      </c>
      <c r="Z48" s="15" t="s">
        <v>298</v>
      </c>
      <c r="AA48" s="15" t="s">
        <v>181</v>
      </c>
      <c r="AB48" s="14"/>
      <c r="AC48" s="14"/>
      <c r="AD48" s="14"/>
      <c r="AE48" s="14"/>
      <c r="AF48" s="14"/>
      <c r="AG48" s="14"/>
      <c r="AH48" s="14"/>
      <c r="AI48" s="14"/>
      <c r="AJ48" s="14"/>
      <c r="AK48" s="14"/>
      <c r="AL48" s="14"/>
    </row>
    <row r="49" spans="1:38" x14ac:dyDescent="0.25">
      <c r="A49" s="15" t="s">
        <v>48</v>
      </c>
      <c r="B49" s="24">
        <v>1080027</v>
      </c>
      <c r="C49" s="15">
        <v>71</v>
      </c>
      <c r="D49" s="15">
        <f>VLOOKUP(C49,'Base intervenante'!$1:$1048576,4,0)</f>
        <v>2011</v>
      </c>
      <c r="E49" s="15">
        <f>VLOOKUP(C49,'Base intervenante'!$1:$1048576,6,0)</f>
        <v>8</v>
      </c>
      <c r="F49" s="15">
        <f>VLOOKUP(C49,'Base intervenante'!$1:$1048576,29,0)</f>
        <v>36</v>
      </c>
      <c r="G49" s="15">
        <f>VLOOKUP(C49,'Base intervenante'!$1:$1048576,30,0)</f>
        <v>32</v>
      </c>
      <c r="H49" s="15">
        <f>VLOOKUP(C49,'Base intervenante'!$1:$1048576,31,0)</f>
        <v>68</v>
      </c>
      <c r="I49" s="15">
        <f>VLOOKUP(B49,'Base reporting'!$1:$1048576,3,0)</f>
        <v>2</v>
      </c>
      <c r="J49" s="15">
        <f>VLOOKUP(B49,'Base reporting'!$1:$1048576,4,0)</f>
        <v>5</v>
      </c>
      <c r="K49" s="15">
        <f>VLOOKUP(B49,'Base reporting'!$1:$1048576,5,0)</f>
        <v>1</v>
      </c>
      <c r="L49" s="15">
        <f t="shared" si="2"/>
        <v>8</v>
      </c>
      <c r="M49" s="15" t="str">
        <f>VLOOKUP(B49,'Base reporting'!$1:$1048576,8,0)</f>
        <v>x</v>
      </c>
      <c r="N49" s="15">
        <f t="shared" si="1"/>
        <v>1</v>
      </c>
      <c r="O49" s="15">
        <f>SUMPRODUCT(1*('base CR'!$A$1:$A$800=B49),('base CR'!$U$1:$U$800))</f>
        <v>2</v>
      </c>
      <c r="P49" s="37">
        <f>(SUMPRODUCT(1*('base CR'!$A$1:$A$800=B49),('base CR'!$W$1:$W$800)))/R49</f>
        <v>8.125</v>
      </c>
      <c r="Q49" s="36">
        <f>(SUMPRODUCT(1*('base CR'!$A$1:$A$800=B49),('base CR'!$M$1:$M$800))/R49)</f>
        <v>0.75</v>
      </c>
      <c r="R49" s="15">
        <v>8</v>
      </c>
      <c r="S49" s="15" t="s">
        <v>288</v>
      </c>
      <c r="T49" s="15" t="s">
        <v>299</v>
      </c>
      <c r="U49" s="15" t="s">
        <v>300</v>
      </c>
      <c r="V49" s="15" t="s">
        <v>220</v>
      </c>
      <c r="W49" s="15" t="s">
        <v>301</v>
      </c>
      <c r="X49" s="15" t="s">
        <v>302</v>
      </c>
      <c r="Y49" s="15" t="s">
        <v>303</v>
      </c>
      <c r="Z49" s="15" t="s">
        <v>304</v>
      </c>
      <c r="AA49" s="14"/>
      <c r="AB49" s="14"/>
      <c r="AC49" s="14"/>
      <c r="AD49" s="14"/>
      <c r="AE49" s="14"/>
      <c r="AF49" s="14"/>
      <c r="AG49" s="14"/>
      <c r="AH49" s="14"/>
      <c r="AI49" s="14"/>
      <c r="AJ49" s="14"/>
      <c r="AK49" s="14"/>
      <c r="AL49" s="14"/>
    </row>
    <row r="50" spans="1:38" x14ac:dyDescent="0.25">
      <c r="A50" s="15" t="s">
        <v>49</v>
      </c>
      <c r="B50" s="24">
        <v>1080028</v>
      </c>
      <c r="C50" s="15">
        <v>12</v>
      </c>
      <c r="D50" s="15">
        <f>VLOOKUP(C50,'Base intervenante'!$1:$1048576,4,0)</f>
        <v>1999</v>
      </c>
      <c r="E50" s="15">
        <f>VLOOKUP(C50,'Base intervenante'!$1:$1048576,6,0)</f>
        <v>8</v>
      </c>
      <c r="F50" s="15">
        <f>VLOOKUP(C50,'Base intervenante'!$1:$1048576,29,0)</f>
        <v>22</v>
      </c>
      <c r="G50" s="15">
        <f>VLOOKUP(C50,'Base intervenante'!$1:$1048576,30,0)</f>
        <v>33</v>
      </c>
      <c r="H50" s="15">
        <f>VLOOKUP(C50,'Base intervenante'!$1:$1048576,31,0)</f>
        <v>55</v>
      </c>
      <c r="I50" s="15">
        <f>VLOOKUP(B50,'Base reporting'!$1:$1048576,3,0)</f>
        <v>2</v>
      </c>
      <c r="J50" s="15">
        <f>VLOOKUP(B50,'Base reporting'!$1:$1048576,4,0)</f>
        <v>4</v>
      </c>
      <c r="K50" s="15">
        <f>VLOOKUP(B50,'Base reporting'!$1:$1048576,5,0)</f>
        <v>0</v>
      </c>
      <c r="L50" s="15">
        <f t="shared" si="2"/>
        <v>6</v>
      </c>
      <c r="M50" s="15" t="str">
        <f>VLOOKUP(B50,'Base reporting'!$1:$1048576,8,0)</f>
        <v>X</v>
      </c>
      <c r="N50" s="15">
        <f t="shared" si="1"/>
        <v>1</v>
      </c>
      <c r="O50" s="15">
        <f>SUMPRODUCT(1*('base CR'!$A$1:$A$800=B50),('base CR'!$U$1:$U$800))</f>
        <v>2</v>
      </c>
      <c r="P50" s="37">
        <f>(SUMPRODUCT(1*('base CR'!$A$1:$A$800=B50),('base CR'!$W$1:$W$800)))/R50</f>
        <v>9</v>
      </c>
      <c r="Q50" s="36">
        <f>(SUMPRODUCT(1*('base CR'!$A$1:$A$800=B50),('base CR'!$M$1:$M$800))/R50)</f>
        <v>1</v>
      </c>
      <c r="R50" s="15">
        <v>5</v>
      </c>
      <c r="S50" s="15" t="s">
        <v>294</v>
      </c>
      <c r="T50" s="15" t="s">
        <v>305</v>
      </c>
      <c r="U50" s="15" t="s">
        <v>306</v>
      </c>
      <c r="V50" s="15" t="s">
        <v>307</v>
      </c>
      <c r="W50" s="15" t="s">
        <v>308</v>
      </c>
      <c r="X50" s="14"/>
      <c r="Y50" s="14"/>
      <c r="Z50" s="14"/>
      <c r="AA50" s="14"/>
      <c r="AB50" s="14"/>
      <c r="AC50" s="14"/>
      <c r="AD50" s="14"/>
      <c r="AE50" s="14"/>
      <c r="AF50" s="14"/>
      <c r="AG50" s="14"/>
      <c r="AH50" s="14"/>
      <c r="AI50" s="14"/>
      <c r="AJ50" s="14"/>
      <c r="AK50" s="14"/>
      <c r="AL50" s="14"/>
    </row>
    <row r="51" spans="1:38" x14ac:dyDescent="0.25">
      <c r="A51" s="15" t="s">
        <v>50</v>
      </c>
      <c r="B51" s="24">
        <v>1080032</v>
      </c>
      <c r="C51" s="15">
        <v>72</v>
      </c>
      <c r="D51" s="15">
        <f>VLOOKUP(C51,'Base intervenante'!$1:$1048576,4,0)</f>
        <v>2001</v>
      </c>
      <c r="E51" s="15">
        <f>VLOOKUP(C51,'Base intervenante'!$1:$1048576,6,0)</f>
        <v>0</v>
      </c>
      <c r="F51" s="15">
        <f>VLOOKUP(C51,'Base intervenante'!$1:$1048576,29,0)</f>
        <v>30</v>
      </c>
      <c r="G51" s="15">
        <f>VLOOKUP(C51,'Base intervenante'!$1:$1048576,30,0)</f>
        <v>34</v>
      </c>
      <c r="H51" s="15">
        <f>VLOOKUP(C51,'Base intervenante'!$1:$1048576,31,0)</f>
        <v>64</v>
      </c>
      <c r="I51" s="15">
        <f>VLOOKUP(B51,'Base reporting'!$1:$1048576,3,0)</f>
        <v>1</v>
      </c>
      <c r="J51" s="15">
        <f>VLOOKUP(B51,'Base reporting'!$1:$1048576,4,0)</f>
        <v>2</v>
      </c>
      <c r="K51" s="15">
        <f>VLOOKUP(B51,'Base reporting'!$1:$1048576,5,0)</f>
        <v>0</v>
      </c>
      <c r="L51" s="15">
        <f t="shared" si="2"/>
        <v>3</v>
      </c>
      <c r="M51" s="15" t="str">
        <f>VLOOKUP(B51,'Base reporting'!$1:$1048576,8,0)</f>
        <v>X</v>
      </c>
      <c r="N51" s="15">
        <f t="shared" si="1"/>
        <v>1</v>
      </c>
      <c r="O51" s="15">
        <f>SUMPRODUCT(1*('base CR'!$A$1:$A$800=B51),('base CR'!$U$1:$U$800))</f>
        <v>1</v>
      </c>
      <c r="P51" s="37">
        <f>(SUMPRODUCT(1*('base CR'!$A$1:$A$800=B51),('base CR'!$W$1:$W$800)))/R51</f>
        <v>7</v>
      </c>
      <c r="Q51" s="36">
        <f>(SUMPRODUCT(1*('base CR'!$A$1:$A$800=B51),('base CR'!$M$1:$M$800))/R51)</f>
        <v>1</v>
      </c>
      <c r="R51" s="15">
        <v>3</v>
      </c>
      <c r="S51" s="15" t="s">
        <v>309</v>
      </c>
      <c r="T51" s="15" t="s">
        <v>224</v>
      </c>
      <c r="U51" s="15" t="s">
        <v>212</v>
      </c>
      <c r="V51" s="14"/>
      <c r="W51" s="14"/>
      <c r="X51" s="14"/>
      <c r="Y51" s="14"/>
      <c r="Z51" s="14"/>
      <c r="AA51" s="14"/>
      <c r="AB51" s="14"/>
      <c r="AC51" s="14"/>
      <c r="AD51" s="14"/>
      <c r="AE51" s="14"/>
      <c r="AF51" s="14"/>
      <c r="AG51" s="14"/>
      <c r="AH51" s="14"/>
      <c r="AI51" s="14"/>
      <c r="AJ51" s="14"/>
      <c r="AK51" s="14"/>
      <c r="AL51" s="14"/>
    </row>
    <row r="52" spans="1:38" x14ac:dyDescent="0.25">
      <c r="A52" s="15" t="s">
        <v>51</v>
      </c>
      <c r="B52" s="24">
        <v>1080034</v>
      </c>
      <c r="C52" s="15">
        <v>94</v>
      </c>
      <c r="D52" s="15">
        <f>VLOOKUP(C52,'Base intervenante'!$1:$1048576,4,0)</f>
        <v>2003</v>
      </c>
      <c r="E52" s="15">
        <f>VLOOKUP(C52,'Base intervenante'!$1:$1048576,6,0)</f>
        <v>8</v>
      </c>
      <c r="F52" s="15">
        <f>VLOOKUP(C52,'Base intervenante'!$1:$1048576,29,0)</f>
        <v>26</v>
      </c>
      <c r="G52" s="15">
        <f>VLOOKUP(C52,'Base intervenante'!$1:$1048576,30,0)</f>
        <v>34</v>
      </c>
      <c r="H52" s="15">
        <f>VLOOKUP(C52,'Base intervenante'!$1:$1048576,31,0)</f>
        <v>60</v>
      </c>
      <c r="I52" s="15">
        <f>VLOOKUP(B52,'Base reporting'!$1:$1048576,3,0)</f>
        <v>2</v>
      </c>
      <c r="J52" s="15">
        <f>VLOOKUP(B52,'Base reporting'!$1:$1048576,4,0)</f>
        <v>8</v>
      </c>
      <c r="K52" s="15">
        <f>VLOOKUP(B52,'Base reporting'!$1:$1048576,5,0)</f>
        <v>1</v>
      </c>
      <c r="L52" s="15">
        <f t="shared" si="2"/>
        <v>11</v>
      </c>
      <c r="M52" s="15" t="str">
        <f>VLOOKUP(B52,'Base reporting'!$1:$1048576,8,0)</f>
        <v>x</v>
      </c>
      <c r="N52" s="15">
        <f t="shared" si="1"/>
        <v>1</v>
      </c>
      <c r="O52" s="15">
        <f>SUMPRODUCT(1*('base CR'!$A$1:$A$800=B52),('base CR'!$U$1:$U$800))</f>
        <v>3</v>
      </c>
      <c r="P52" s="37">
        <f>(SUMPRODUCT(1*('base CR'!$A$1:$A$800=B52),('base CR'!$W$1:$W$800)))/R52</f>
        <v>8.8181818181818183</v>
      </c>
      <c r="Q52" s="36">
        <f>(SUMPRODUCT(1*('base CR'!$A$1:$A$800=B52),('base CR'!$M$1:$M$800))/R52)</f>
        <v>0.90909090909090906</v>
      </c>
      <c r="R52" s="15">
        <v>11</v>
      </c>
      <c r="S52" s="15" t="s">
        <v>166</v>
      </c>
      <c r="T52" s="15" t="s">
        <v>211</v>
      </c>
      <c r="U52" s="15" t="s">
        <v>310</v>
      </c>
      <c r="V52" s="15" t="s">
        <v>181</v>
      </c>
      <c r="W52" s="15" t="s">
        <v>304</v>
      </c>
      <c r="X52" s="15" t="s">
        <v>311</v>
      </c>
      <c r="Y52" s="15" t="s">
        <v>256</v>
      </c>
      <c r="Z52" s="15" t="s">
        <v>312</v>
      </c>
      <c r="AA52" s="15" t="s">
        <v>313</v>
      </c>
      <c r="AB52" s="15" t="s">
        <v>314</v>
      </c>
      <c r="AC52" s="15" t="s">
        <v>270</v>
      </c>
      <c r="AD52" s="14"/>
      <c r="AE52" s="14"/>
      <c r="AF52" s="14"/>
      <c r="AG52" s="14"/>
      <c r="AH52" s="14"/>
      <c r="AI52" s="14"/>
      <c r="AJ52" s="14"/>
      <c r="AK52" s="14"/>
      <c r="AL52" s="14"/>
    </row>
    <row r="53" spans="1:38" x14ac:dyDescent="0.25">
      <c r="A53" s="15" t="s">
        <v>52</v>
      </c>
      <c r="B53" s="24">
        <v>1080038</v>
      </c>
      <c r="C53" s="15">
        <v>71</v>
      </c>
      <c r="D53" s="15">
        <f>VLOOKUP(C53,'Base intervenante'!$1:$1048576,4,0)</f>
        <v>2011</v>
      </c>
      <c r="E53" s="15">
        <f>VLOOKUP(C53,'Base intervenante'!$1:$1048576,6,0)</f>
        <v>8</v>
      </c>
      <c r="F53" s="15">
        <f>VLOOKUP(C53,'Base intervenante'!$1:$1048576,29,0)</f>
        <v>36</v>
      </c>
      <c r="G53" s="15">
        <f>VLOOKUP(C53,'Base intervenante'!$1:$1048576,30,0)</f>
        <v>32</v>
      </c>
      <c r="H53" s="15">
        <f>VLOOKUP(C53,'Base intervenante'!$1:$1048576,31,0)</f>
        <v>68</v>
      </c>
      <c r="I53" s="15">
        <f>VLOOKUP(B53,'Base reporting'!$1:$1048576,3,0)</f>
        <v>2</v>
      </c>
      <c r="J53" s="15">
        <f>VLOOKUP(B53,'Base reporting'!$1:$1048576,4,0)</f>
        <v>4</v>
      </c>
      <c r="K53" s="15">
        <f>VLOOKUP(B53,'Base reporting'!$1:$1048576,5,0)</f>
        <v>0</v>
      </c>
      <c r="L53" s="15">
        <f t="shared" si="2"/>
        <v>7</v>
      </c>
      <c r="M53" s="15" t="str">
        <f>VLOOKUP(B53,'Base reporting'!$1:$1048576,8,0)</f>
        <v>x</v>
      </c>
      <c r="N53" s="15">
        <f t="shared" si="1"/>
        <v>1</v>
      </c>
      <c r="O53" s="15">
        <f>SUMPRODUCT(1*('base CR'!$A$1:$A$800=B53),('base CR'!$U$1:$U$800))</f>
        <v>2</v>
      </c>
      <c r="P53" s="37">
        <f>(SUMPRODUCT(1*('base CR'!$A$1:$A$800=B53),('base CR'!$W$1:$W$800)))/R53</f>
        <v>7.8571428571428568</v>
      </c>
      <c r="Q53" s="36">
        <f>(SUMPRODUCT(1*('base CR'!$A$1:$A$800=B53),('base CR'!$M$1:$M$800))/R53)</f>
        <v>0.42857142857142855</v>
      </c>
      <c r="R53" s="15">
        <v>7</v>
      </c>
      <c r="S53" s="13" t="s">
        <v>315</v>
      </c>
      <c r="T53" s="15" t="s">
        <v>306</v>
      </c>
      <c r="U53" s="15" t="s">
        <v>141</v>
      </c>
      <c r="V53" s="15" t="s">
        <v>316</v>
      </c>
      <c r="W53" s="15" t="s">
        <v>241</v>
      </c>
      <c r="X53" s="15" t="s">
        <v>269</v>
      </c>
      <c r="Y53" s="15" t="s">
        <v>317</v>
      </c>
      <c r="Z53" s="14"/>
      <c r="AA53" s="14"/>
      <c r="AB53" s="14"/>
      <c r="AC53" s="14"/>
      <c r="AD53" s="14"/>
      <c r="AE53" s="14"/>
      <c r="AF53" s="14"/>
      <c r="AG53" s="14"/>
      <c r="AH53" s="14"/>
      <c r="AI53" s="14"/>
      <c r="AJ53" s="14"/>
      <c r="AK53" s="14"/>
      <c r="AL53" s="14"/>
    </row>
    <row r="54" spans="1:38" x14ac:dyDescent="0.25">
      <c r="A54" s="15" t="s">
        <v>53</v>
      </c>
      <c r="B54" s="24">
        <v>1080039</v>
      </c>
      <c r="C54" s="15">
        <v>72</v>
      </c>
      <c r="D54" s="15">
        <f>VLOOKUP(C54,'Base intervenante'!$1:$1048576,4,0)</f>
        <v>2001</v>
      </c>
      <c r="E54" s="15">
        <f>VLOOKUP(C54,'Base intervenante'!$1:$1048576,6,0)</f>
        <v>0</v>
      </c>
      <c r="F54" s="15">
        <f>VLOOKUP(C54,'Base intervenante'!$1:$1048576,29,0)</f>
        <v>30</v>
      </c>
      <c r="G54" s="15">
        <f>VLOOKUP(C54,'Base intervenante'!$1:$1048576,30,0)</f>
        <v>34</v>
      </c>
      <c r="H54" s="15">
        <f>VLOOKUP(C54,'Base intervenante'!$1:$1048576,31,0)</f>
        <v>64</v>
      </c>
      <c r="I54" s="15">
        <f>VLOOKUP(B54,'Base reporting'!$1:$1048576,3,0)</f>
        <v>2</v>
      </c>
      <c r="J54" s="15">
        <f>VLOOKUP(B54,'Base reporting'!$1:$1048576,4,0)</f>
        <v>4</v>
      </c>
      <c r="K54" s="15">
        <f>VLOOKUP(B54,'Base reporting'!$1:$1048576,5,0)</f>
        <v>0</v>
      </c>
      <c r="L54" s="15">
        <f t="shared" si="2"/>
        <v>6</v>
      </c>
      <c r="M54" s="15" t="str">
        <f>VLOOKUP(B54,'Base reporting'!$1:$1048576,8,0)</f>
        <v>X</v>
      </c>
      <c r="N54" s="15">
        <f t="shared" si="1"/>
        <v>1</v>
      </c>
      <c r="O54" s="15">
        <f>SUMPRODUCT(1*('base CR'!$A$1:$A$800=B54),('base CR'!$U$1:$U$800))</f>
        <v>2</v>
      </c>
      <c r="P54" s="37">
        <f>(SUMPRODUCT(1*('base CR'!$A$1:$A$800=B54),('base CR'!$W$1:$W$800)))/R54</f>
        <v>6.833333333333333</v>
      </c>
      <c r="Q54" s="36">
        <f>(SUMPRODUCT(1*('base CR'!$A$1:$A$800=B54),('base CR'!$M$1:$M$800))/R54)</f>
        <v>1</v>
      </c>
      <c r="R54" s="15">
        <v>6</v>
      </c>
      <c r="S54" s="15" t="s">
        <v>318</v>
      </c>
      <c r="T54" s="15" t="s">
        <v>132</v>
      </c>
      <c r="U54" s="15" t="s">
        <v>319</v>
      </c>
      <c r="V54" s="15" t="s">
        <v>320</v>
      </c>
      <c r="W54" s="15" t="s">
        <v>281</v>
      </c>
      <c r="X54" s="15" t="s">
        <v>181</v>
      </c>
      <c r="Y54" s="14"/>
      <c r="Z54" s="14"/>
      <c r="AA54" s="14"/>
      <c r="AB54" s="14"/>
      <c r="AC54" s="14"/>
      <c r="AD54" s="14"/>
      <c r="AE54" s="14"/>
      <c r="AF54" s="14"/>
      <c r="AG54" s="14"/>
      <c r="AH54" s="14"/>
      <c r="AI54" s="14"/>
      <c r="AJ54" s="14"/>
      <c r="AK54" s="14"/>
      <c r="AL54" s="14"/>
    </row>
    <row r="55" spans="1:38" x14ac:dyDescent="0.25">
      <c r="A55" s="15" t="s">
        <v>54</v>
      </c>
      <c r="B55" s="24">
        <v>1080041</v>
      </c>
      <c r="C55" s="15">
        <v>122</v>
      </c>
      <c r="D55" s="15">
        <f>VLOOKUP(C55,'Base intervenante'!$1:$1048576,4,0)</f>
        <v>2015</v>
      </c>
      <c r="E55" s="15">
        <f>VLOOKUP(C55,'Base intervenante'!$1:$1048576,6,0)</f>
        <v>8</v>
      </c>
      <c r="F55" s="15">
        <f>VLOOKUP(C55,'Base intervenante'!$1:$1048576,29,0)</f>
        <v>33</v>
      </c>
      <c r="G55" s="15">
        <f>VLOOKUP(C55,'Base intervenante'!$1:$1048576,30,0)</f>
        <v>30</v>
      </c>
      <c r="H55" s="15">
        <f>VLOOKUP(C55,'Base intervenante'!$1:$1048576,31,0)</f>
        <v>63</v>
      </c>
      <c r="I55" s="15">
        <f>VLOOKUP(B55,'Base reporting'!$1:$1048576,3,0)</f>
        <v>2</v>
      </c>
      <c r="J55" s="15">
        <f>VLOOKUP(B55,'Base reporting'!$1:$1048576,4,0)</f>
        <v>4</v>
      </c>
      <c r="K55" s="15">
        <f>VLOOKUP(B55,'Base reporting'!$1:$1048576,5,0)</f>
        <v>0</v>
      </c>
      <c r="L55" s="15">
        <f t="shared" si="2"/>
        <v>8</v>
      </c>
      <c r="M55" s="15" t="str">
        <f>VLOOKUP(B55,'Base reporting'!$1:$1048576,8,0)</f>
        <v>X</v>
      </c>
      <c r="N55" s="15">
        <f t="shared" si="1"/>
        <v>1</v>
      </c>
      <c r="O55" s="15">
        <f>SUMPRODUCT(1*('base CR'!$A$1:$A$800=B55),('base CR'!$U$1:$U$800))</f>
        <v>3</v>
      </c>
      <c r="P55" s="37">
        <f>(SUMPRODUCT(1*('base CR'!$A$1:$A$800=B55),('base CR'!$W$1:$W$800)))/R55</f>
        <v>7</v>
      </c>
      <c r="Q55" s="36">
        <f>(SUMPRODUCT(1*('base CR'!$A$1:$A$800=B55),('base CR'!$M$1:$M$800))/R55)</f>
        <v>1</v>
      </c>
      <c r="R55" s="15">
        <v>8</v>
      </c>
      <c r="S55" s="13" t="s">
        <v>315</v>
      </c>
      <c r="T55" s="13" t="s">
        <v>270</v>
      </c>
      <c r="U55" s="15" t="s">
        <v>321</v>
      </c>
      <c r="V55" s="15" t="s">
        <v>211</v>
      </c>
      <c r="W55" s="15" t="s">
        <v>322</v>
      </c>
      <c r="X55" s="15" t="s">
        <v>237</v>
      </c>
      <c r="Y55" s="15" t="s">
        <v>323</v>
      </c>
      <c r="Z55" s="15" t="s">
        <v>285</v>
      </c>
      <c r="AA55" s="14"/>
      <c r="AB55" s="14"/>
      <c r="AC55" s="14"/>
      <c r="AD55" s="14"/>
      <c r="AE55" s="14"/>
      <c r="AF55" s="14"/>
      <c r="AG55" s="14"/>
      <c r="AH55" s="14"/>
      <c r="AI55" s="14"/>
      <c r="AJ55" s="14"/>
      <c r="AK55" s="14"/>
      <c r="AL55" s="14"/>
    </row>
    <row r="56" spans="1:38" x14ac:dyDescent="0.25">
      <c r="A56" s="15" t="s">
        <v>55</v>
      </c>
      <c r="B56" s="24">
        <v>1080042</v>
      </c>
      <c r="C56" s="15">
        <v>95</v>
      </c>
      <c r="D56" s="15">
        <f>VLOOKUP(C56,'Base intervenante'!$1:$1048576,4,0)</f>
        <v>1998</v>
      </c>
      <c r="E56" s="15">
        <f>VLOOKUP(C56,'Base intervenante'!$1:$1048576,6,0)</f>
        <v>8</v>
      </c>
      <c r="F56" s="15">
        <f>VLOOKUP(C56,'Base intervenante'!$1:$1048576,29,0)</f>
        <v>26</v>
      </c>
      <c r="G56" s="15">
        <f>VLOOKUP(C56,'Base intervenante'!$1:$1048576,30,0)</f>
        <v>31</v>
      </c>
      <c r="H56" s="15">
        <f>VLOOKUP(C56,'Base intervenante'!$1:$1048576,31,0)</f>
        <v>57</v>
      </c>
      <c r="I56" s="15">
        <f>VLOOKUP(B56,'Base reporting'!$1:$1048576,3,0)</f>
        <v>2</v>
      </c>
      <c r="J56" s="15">
        <f>VLOOKUP(B56,'Base reporting'!$1:$1048576,4,0)</f>
        <v>3</v>
      </c>
      <c r="K56" s="15">
        <f>VLOOKUP(B56,'Base reporting'!$1:$1048576,5,0)</f>
        <v>0</v>
      </c>
      <c r="L56" s="15">
        <f t="shared" si="2"/>
        <v>5</v>
      </c>
      <c r="M56" s="15" t="str">
        <f>VLOOKUP(B56,'Base reporting'!$1:$1048576,8,0)</f>
        <v>X</v>
      </c>
      <c r="N56" s="15">
        <f t="shared" si="1"/>
        <v>1</v>
      </c>
      <c r="O56" s="15">
        <f>SUMPRODUCT(1*('base CR'!$A$1:$A$800=B56),('base CR'!$U$1:$U$800))</f>
        <v>3</v>
      </c>
      <c r="P56" s="37">
        <f>(SUMPRODUCT(1*('base CR'!$A$1:$A$800=B56),('base CR'!$W$1:$W$800)))/R56</f>
        <v>5.2</v>
      </c>
      <c r="Q56" s="36">
        <f>(SUMPRODUCT(1*('base CR'!$A$1:$A$800=B56),('base CR'!$M$1:$M$800))/R56)</f>
        <v>0.6</v>
      </c>
      <c r="R56" s="15">
        <v>5</v>
      </c>
      <c r="S56" s="13" t="s">
        <v>463</v>
      </c>
      <c r="T56" s="14"/>
      <c r="U56" s="14"/>
      <c r="V56" s="14"/>
      <c r="W56" s="14"/>
      <c r="X56" s="14"/>
      <c r="Y56" s="14"/>
      <c r="Z56" s="14"/>
      <c r="AA56" s="14"/>
      <c r="AB56" s="14"/>
      <c r="AC56" s="14"/>
      <c r="AD56" s="14"/>
      <c r="AE56" s="14"/>
      <c r="AF56" s="14"/>
      <c r="AG56" s="14"/>
      <c r="AH56" s="14"/>
      <c r="AI56" s="14"/>
      <c r="AJ56" s="14"/>
      <c r="AK56" s="14"/>
      <c r="AL56" s="14"/>
    </row>
    <row r="57" spans="1:38" x14ac:dyDescent="0.25">
      <c r="A57" s="15" t="s">
        <v>56</v>
      </c>
      <c r="B57" s="24">
        <v>1080043</v>
      </c>
      <c r="C57" s="15">
        <v>95</v>
      </c>
      <c r="D57" s="15">
        <f>VLOOKUP(C57,'Base intervenante'!$1:$1048576,4,0)</f>
        <v>1998</v>
      </c>
      <c r="E57" s="15">
        <f>VLOOKUP(C57,'Base intervenante'!$1:$1048576,6,0)</f>
        <v>8</v>
      </c>
      <c r="F57" s="15">
        <f>VLOOKUP(C57,'Base intervenante'!$1:$1048576,29,0)</f>
        <v>26</v>
      </c>
      <c r="G57" s="15">
        <f>VLOOKUP(C57,'Base intervenante'!$1:$1048576,30,0)</f>
        <v>31</v>
      </c>
      <c r="H57" s="15">
        <f>VLOOKUP(C57,'Base intervenante'!$1:$1048576,31,0)</f>
        <v>57</v>
      </c>
      <c r="I57" s="15">
        <f>VLOOKUP(B57,'Base reporting'!$1:$1048576,3,0)</f>
        <v>2</v>
      </c>
      <c r="J57" s="15">
        <f>VLOOKUP(B57,'Base reporting'!$1:$1048576,4,0)</f>
        <v>2</v>
      </c>
      <c r="K57" s="15">
        <f>VLOOKUP(B57,'Base reporting'!$1:$1048576,5,0)</f>
        <v>0</v>
      </c>
      <c r="L57" s="15">
        <f t="shared" si="2"/>
        <v>4</v>
      </c>
      <c r="M57" s="15" t="str">
        <f>VLOOKUP(B57,'Base reporting'!$1:$1048576,8,0)</f>
        <v>X</v>
      </c>
      <c r="N57" s="15">
        <f t="shared" si="1"/>
        <v>1</v>
      </c>
      <c r="O57" s="15">
        <f>SUMPRODUCT(1*('base CR'!$A$1:$A$800=B57),('base CR'!$U$1:$U$800))</f>
        <v>1</v>
      </c>
      <c r="P57" s="37">
        <f>(SUMPRODUCT(1*('base CR'!$A$1:$A$800=B57),('base CR'!$W$1:$W$800)))/R57</f>
        <v>5.333333333333333</v>
      </c>
      <c r="Q57" s="36">
        <f>(SUMPRODUCT(1*('base CR'!$A$1:$A$800=B57),('base CR'!$M$1:$M$800))/R57)</f>
        <v>0.66666666666666663</v>
      </c>
      <c r="R57" s="15">
        <v>3</v>
      </c>
      <c r="S57" s="13" t="s">
        <v>464</v>
      </c>
      <c r="T57" s="14"/>
      <c r="U57" s="14"/>
      <c r="V57" s="14"/>
      <c r="W57" s="14"/>
      <c r="X57" s="14"/>
      <c r="Y57" s="14"/>
      <c r="Z57" s="14"/>
      <c r="AA57" s="14"/>
      <c r="AB57" s="14"/>
      <c r="AC57" s="14"/>
      <c r="AD57" s="14"/>
      <c r="AE57" s="14"/>
      <c r="AF57" s="14"/>
      <c r="AG57" s="14"/>
      <c r="AH57" s="14"/>
      <c r="AI57" s="14"/>
      <c r="AJ57" s="14"/>
      <c r="AK57" s="14"/>
      <c r="AL57" s="14"/>
    </row>
    <row r="58" spans="1:38" x14ac:dyDescent="0.25">
      <c r="A58" s="15" t="s">
        <v>57</v>
      </c>
      <c r="B58" s="24">
        <v>1080044</v>
      </c>
      <c r="C58" s="15">
        <v>106</v>
      </c>
      <c r="D58" s="15">
        <f>VLOOKUP(C58,'Base intervenante'!$1:$1048576,4,0)</f>
        <v>1998</v>
      </c>
      <c r="E58" s="15">
        <f>VLOOKUP(C58,'Base intervenante'!$1:$1048576,6,0)</f>
        <v>8</v>
      </c>
      <c r="F58" s="15">
        <f>VLOOKUP(C58,'Base intervenante'!$1:$1048576,29,0)</f>
        <v>24</v>
      </c>
      <c r="G58" s="15">
        <f>VLOOKUP(C58,'Base intervenante'!$1:$1048576,30,0)</f>
        <v>32</v>
      </c>
      <c r="H58" s="15">
        <f>VLOOKUP(C58,'Base intervenante'!$1:$1048576,31,0)</f>
        <v>56</v>
      </c>
      <c r="I58" s="15">
        <f>VLOOKUP(B58,'Base reporting'!$1:$1048576,3,0)</f>
        <v>2</v>
      </c>
      <c r="J58" s="15">
        <f>VLOOKUP(B58,'Base reporting'!$1:$1048576,4,0)</f>
        <v>4</v>
      </c>
      <c r="K58" s="15">
        <f>VLOOKUP(B58,'Base reporting'!$1:$1048576,5,0)</f>
        <v>2</v>
      </c>
      <c r="L58" s="15">
        <f t="shared" si="2"/>
        <v>8</v>
      </c>
      <c r="M58" s="15" t="str">
        <f>VLOOKUP(B58,'Base reporting'!$1:$1048576,8,0)</f>
        <v>X</v>
      </c>
      <c r="N58" s="15">
        <f t="shared" si="1"/>
        <v>1</v>
      </c>
      <c r="O58" s="15">
        <f>SUMPRODUCT(1*('base CR'!$A$1:$A$800=B58),('base CR'!$U$1:$U$800))</f>
        <v>2</v>
      </c>
      <c r="P58" s="37">
        <f>(SUMPRODUCT(1*('base CR'!$A$1:$A$800=B58),('base CR'!$W$1:$W$800)))/R58</f>
        <v>8</v>
      </c>
      <c r="Q58" s="36">
        <f>(SUMPRODUCT(1*('base CR'!$A$1:$A$800=B58),('base CR'!$M$1:$M$800))/R58)</f>
        <v>1</v>
      </c>
      <c r="R58" s="15">
        <v>8</v>
      </c>
      <c r="S58" s="15" t="s">
        <v>117</v>
      </c>
      <c r="T58" s="15" t="s">
        <v>324</v>
      </c>
      <c r="U58" s="15" t="s">
        <v>235</v>
      </c>
      <c r="V58" s="15" t="s">
        <v>325</v>
      </c>
      <c r="W58" s="15" t="s">
        <v>142</v>
      </c>
      <c r="X58" s="15" t="s">
        <v>326</v>
      </c>
      <c r="Y58" s="15" t="s">
        <v>251</v>
      </c>
      <c r="Z58" s="15" t="s">
        <v>190</v>
      </c>
      <c r="AA58" s="14"/>
      <c r="AB58" s="14"/>
      <c r="AC58" s="14"/>
      <c r="AD58" s="14"/>
      <c r="AE58" s="14"/>
      <c r="AF58" s="14"/>
      <c r="AG58" s="14"/>
      <c r="AH58" s="14"/>
      <c r="AI58" s="14"/>
      <c r="AJ58" s="14"/>
      <c r="AK58" s="14"/>
      <c r="AL58" s="14"/>
    </row>
    <row r="59" spans="1:38" x14ac:dyDescent="0.25">
      <c r="A59" s="15" t="s">
        <v>58</v>
      </c>
      <c r="B59" s="24">
        <v>1080046</v>
      </c>
      <c r="C59" s="15">
        <v>72</v>
      </c>
      <c r="D59" s="15">
        <f>VLOOKUP(C59,'Base intervenante'!$1:$1048576,4,0)</f>
        <v>2001</v>
      </c>
      <c r="E59" s="15">
        <f>VLOOKUP(C59,'Base intervenante'!$1:$1048576,6,0)</f>
        <v>0</v>
      </c>
      <c r="F59" s="15">
        <f>VLOOKUP(C59,'Base intervenante'!$1:$1048576,29,0)</f>
        <v>30</v>
      </c>
      <c r="G59" s="15">
        <f>VLOOKUP(C59,'Base intervenante'!$1:$1048576,30,0)</f>
        <v>34</v>
      </c>
      <c r="H59" s="15">
        <f>VLOOKUP(C59,'Base intervenante'!$1:$1048576,31,0)</f>
        <v>64</v>
      </c>
      <c r="I59" s="15">
        <f>VLOOKUP(B59,'Base reporting'!$1:$1048576,3,0)</f>
        <v>2</v>
      </c>
      <c r="J59" s="15">
        <f>VLOOKUP(B59,'Base reporting'!$1:$1048576,4,0)</f>
        <v>3</v>
      </c>
      <c r="K59" s="15">
        <f>VLOOKUP(B59,'Base reporting'!$1:$1048576,5,0)</f>
        <v>0</v>
      </c>
      <c r="L59" s="15">
        <f t="shared" si="2"/>
        <v>5</v>
      </c>
      <c r="M59" s="15" t="str">
        <f>VLOOKUP(B59,'Base reporting'!$1:$1048576,8,0)</f>
        <v>X</v>
      </c>
      <c r="N59" s="15">
        <f t="shared" si="1"/>
        <v>1</v>
      </c>
      <c r="O59" s="15">
        <f>SUMPRODUCT(1*('base CR'!$A$1:$A$800=B59),('base CR'!$U$1:$U$800))</f>
        <v>1</v>
      </c>
      <c r="P59" s="37">
        <f>(SUMPRODUCT(1*('base CR'!$A$1:$A$800=B59),('base CR'!$W$1:$W$800)))/R59</f>
        <v>7.4</v>
      </c>
      <c r="Q59" s="36">
        <f>(SUMPRODUCT(1*('base CR'!$A$1:$A$800=B59),('base CR'!$M$1:$M$800))/R59)</f>
        <v>1</v>
      </c>
      <c r="R59" s="15">
        <v>5</v>
      </c>
      <c r="S59" s="15" t="s">
        <v>171</v>
      </c>
      <c r="T59" s="15" t="s">
        <v>112</v>
      </c>
      <c r="U59" s="15" t="s">
        <v>143</v>
      </c>
      <c r="V59" s="15" t="s">
        <v>327</v>
      </c>
      <c r="W59" s="15" t="s">
        <v>328</v>
      </c>
      <c r="X59" s="14"/>
      <c r="Y59" s="14"/>
      <c r="Z59" s="14"/>
      <c r="AA59" s="14"/>
      <c r="AB59" s="14"/>
      <c r="AC59" s="14"/>
      <c r="AD59" s="14"/>
      <c r="AE59" s="14"/>
      <c r="AF59" s="14"/>
      <c r="AG59" s="14"/>
      <c r="AH59" s="14"/>
      <c r="AI59" s="14"/>
      <c r="AJ59" s="14"/>
      <c r="AK59" s="14"/>
      <c r="AL59" s="14"/>
    </row>
    <row r="60" spans="1:38" x14ac:dyDescent="0.25">
      <c r="A60" s="15" t="s">
        <v>59</v>
      </c>
      <c r="B60" s="24">
        <v>1080047</v>
      </c>
      <c r="C60" s="15">
        <v>122</v>
      </c>
      <c r="D60" s="15">
        <f>VLOOKUP(C60,'Base intervenante'!$1:$1048576,4,0)</f>
        <v>2015</v>
      </c>
      <c r="E60" s="15">
        <f>VLOOKUP(C60,'Base intervenante'!$1:$1048576,6,0)</f>
        <v>8</v>
      </c>
      <c r="F60" s="15">
        <f>VLOOKUP(C60,'Base intervenante'!$1:$1048576,29,0)</f>
        <v>33</v>
      </c>
      <c r="G60" s="15">
        <f>VLOOKUP(C60,'Base intervenante'!$1:$1048576,30,0)</f>
        <v>30</v>
      </c>
      <c r="H60" s="15">
        <f>VLOOKUP(C60,'Base intervenante'!$1:$1048576,31,0)</f>
        <v>63</v>
      </c>
      <c r="I60" s="15">
        <f>VLOOKUP(B60,'Base reporting'!$1:$1048576,3,0)</f>
        <v>2</v>
      </c>
      <c r="J60" s="15">
        <f>VLOOKUP(B60,'Base reporting'!$1:$1048576,4,0)</f>
        <v>4</v>
      </c>
      <c r="K60" s="15">
        <f>VLOOKUP(B60,'Base reporting'!$1:$1048576,5,0)</f>
        <v>0</v>
      </c>
      <c r="L60" s="15">
        <f t="shared" si="2"/>
        <v>6</v>
      </c>
      <c r="M60" s="15" t="str">
        <f>VLOOKUP(B60,'Base reporting'!$1:$1048576,8,0)</f>
        <v>X</v>
      </c>
      <c r="N60" s="15">
        <f t="shared" si="1"/>
        <v>0</v>
      </c>
      <c r="O60" s="15">
        <f>SUMPRODUCT(1*('base CR'!$A$1:$A$800=B60),('base CR'!$U$1:$U$800))</f>
        <v>0</v>
      </c>
      <c r="P60" s="37">
        <f>(SUMPRODUCT(1*('base CR'!$A$1:$A$800=B60),('base CR'!$W$1:$W$800)))/R60</f>
        <v>7.6</v>
      </c>
      <c r="Q60" s="36">
        <f>(SUMPRODUCT(1*('base CR'!$A$1:$A$800=B60),('base CR'!$M$1:$M$800))/R60)</f>
        <v>1</v>
      </c>
      <c r="R60" s="15">
        <v>5</v>
      </c>
      <c r="S60" s="13" t="s">
        <v>114</v>
      </c>
      <c r="T60" s="15" t="s">
        <v>329</v>
      </c>
      <c r="U60" s="15" t="s">
        <v>155</v>
      </c>
      <c r="V60" s="15" t="s">
        <v>125</v>
      </c>
      <c r="W60" s="15" t="s">
        <v>255</v>
      </c>
      <c r="X60" s="14"/>
      <c r="Y60" s="14"/>
      <c r="Z60" s="14"/>
      <c r="AA60" s="14"/>
      <c r="AB60" s="14"/>
      <c r="AC60" s="14"/>
      <c r="AD60" s="14"/>
      <c r="AE60" s="14"/>
      <c r="AF60" s="14"/>
      <c r="AG60" s="14"/>
      <c r="AH60" s="14"/>
      <c r="AI60" s="14"/>
      <c r="AJ60" s="14"/>
      <c r="AK60" s="14"/>
      <c r="AL60" s="14"/>
    </row>
    <row r="61" spans="1:38" x14ac:dyDescent="0.25">
      <c r="A61" s="15" t="s">
        <v>60</v>
      </c>
      <c r="B61" s="24">
        <v>1080048</v>
      </c>
      <c r="C61" s="15">
        <v>106</v>
      </c>
      <c r="D61" s="15">
        <f>VLOOKUP(C61,'Base intervenante'!$1:$1048576,4,0)</f>
        <v>1998</v>
      </c>
      <c r="E61" s="15">
        <f>VLOOKUP(C61,'Base intervenante'!$1:$1048576,6,0)</f>
        <v>8</v>
      </c>
      <c r="F61" s="15">
        <f>VLOOKUP(C61,'Base intervenante'!$1:$1048576,29,0)</f>
        <v>24</v>
      </c>
      <c r="G61" s="15">
        <f>VLOOKUP(C61,'Base intervenante'!$1:$1048576,30,0)</f>
        <v>32</v>
      </c>
      <c r="H61" s="15">
        <f>VLOOKUP(C61,'Base intervenante'!$1:$1048576,31,0)</f>
        <v>56</v>
      </c>
      <c r="I61" s="15">
        <f>VLOOKUP(B61,'Base reporting'!$1:$1048576,3,0)</f>
        <v>3</v>
      </c>
      <c r="J61" s="15">
        <f>VLOOKUP(B61,'Base reporting'!$1:$1048576,4,0)</f>
        <v>3</v>
      </c>
      <c r="K61" s="15">
        <f>VLOOKUP(B61,'Base reporting'!$1:$1048576,5,0)</f>
        <v>0</v>
      </c>
      <c r="L61" s="15">
        <f t="shared" si="2"/>
        <v>7</v>
      </c>
      <c r="M61" s="15" t="str">
        <f>VLOOKUP(B61,'Base reporting'!$1:$1048576,8,0)</f>
        <v>X</v>
      </c>
      <c r="N61" s="15">
        <f t="shared" si="1"/>
        <v>1</v>
      </c>
      <c r="O61" s="15">
        <f>SUMPRODUCT(1*('base CR'!$A$1:$A$800=B61),('base CR'!$U$1:$U$800))</f>
        <v>3</v>
      </c>
      <c r="P61" s="37">
        <f>(SUMPRODUCT(1*('base CR'!$A$1:$A$800=B61),('base CR'!$W$1:$W$800)))/R61</f>
        <v>8.1428571428571423</v>
      </c>
      <c r="Q61" s="36">
        <f>(SUMPRODUCT(1*('base CR'!$A$1:$A$800=B61),('base CR'!$M$1:$M$800))/R61)</f>
        <v>1</v>
      </c>
      <c r="R61" s="15">
        <v>7</v>
      </c>
      <c r="S61" s="15" t="s">
        <v>330</v>
      </c>
      <c r="T61" s="15" t="s">
        <v>162</v>
      </c>
      <c r="U61" s="16" t="s">
        <v>331</v>
      </c>
      <c r="V61" s="15" t="s">
        <v>265</v>
      </c>
      <c r="W61" s="20" t="s">
        <v>179</v>
      </c>
      <c r="X61" s="15" t="s">
        <v>304</v>
      </c>
      <c r="Y61" s="15" t="s">
        <v>213</v>
      </c>
      <c r="Z61" s="14"/>
      <c r="AA61" s="14"/>
      <c r="AB61" s="14"/>
      <c r="AC61" s="14"/>
      <c r="AD61" s="14"/>
      <c r="AE61" s="14"/>
      <c r="AF61" s="14"/>
      <c r="AG61" s="14"/>
      <c r="AH61" s="14"/>
      <c r="AI61" s="14"/>
      <c r="AJ61" s="14"/>
      <c r="AK61" s="14"/>
      <c r="AL61" s="14"/>
    </row>
    <row r="62" spans="1:38" x14ac:dyDescent="0.25">
      <c r="A62" s="15" t="s">
        <v>61</v>
      </c>
      <c r="B62" s="24">
        <v>1080049</v>
      </c>
      <c r="C62" s="15">
        <v>106</v>
      </c>
      <c r="D62" s="15">
        <f>VLOOKUP(C62,'Base intervenante'!$1:$1048576,4,0)</f>
        <v>1998</v>
      </c>
      <c r="E62" s="15">
        <f>VLOOKUP(C62,'Base intervenante'!$1:$1048576,6,0)</f>
        <v>8</v>
      </c>
      <c r="F62" s="15">
        <f>VLOOKUP(C62,'Base intervenante'!$1:$1048576,29,0)</f>
        <v>24</v>
      </c>
      <c r="G62" s="15">
        <f>VLOOKUP(C62,'Base intervenante'!$1:$1048576,30,0)</f>
        <v>32</v>
      </c>
      <c r="H62" s="15">
        <f>VLOOKUP(C62,'Base intervenante'!$1:$1048576,31,0)</f>
        <v>56</v>
      </c>
      <c r="I62" s="15">
        <f>VLOOKUP(B62,'Base reporting'!$1:$1048576,3,0)</f>
        <v>0</v>
      </c>
      <c r="J62" s="15">
        <f>VLOOKUP(B62,'Base reporting'!$1:$1048576,4,0)</f>
        <v>4</v>
      </c>
      <c r="K62" s="15">
        <f>VLOOKUP(B62,'Base reporting'!$1:$1048576,5,0)</f>
        <v>0</v>
      </c>
      <c r="L62" s="15">
        <f t="shared" si="2"/>
        <v>4</v>
      </c>
      <c r="M62" s="15" t="str">
        <f>VLOOKUP(B62,'Base reporting'!$1:$1048576,8,0)</f>
        <v>X</v>
      </c>
      <c r="N62" s="15">
        <f t="shared" si="1"/>
        <v>1</v>
      </c>
      <c r="O62" s="15">
        <f>SUMPRODUCT(1*('base CR'!$A$1:$A$800=B62),('base CR'!$U$1:$U$800))</f>
        <v>2</v>
      </c>
      <c r="P62" s="37">
        <f>(SUMPRODUCT(1*('base CR'!$A$1:$A$800=B62),('base CR'!$W$1:$W$800)))/R62</f>
        <v>6.333333333333333</v>
      </c>
      <c r="Q62" s="36">
        <f>(SUMPRODUCT(1*('base CR'!$A$1:$A$800=B62),('base CR'!$M$1:$M$800))/R62)</f>
        <v>1</v>
      </c>
      <c r="R62" s="15">
        <v>3</v>
      </c>
      <c r="S62" s="15" t="s">
        <v>298</v>
      </c>
      <c r="T62" s="15" t="s">
        <v>123</v>
      </c>
      <c r="U62" s="15" t="s">
        <v>332</v>
      </c>
      <c r="V62" s="14"/>
      <c r="W62" s="14"/>
      <c r="X62" s="14"/>
      <c r="Y62" s="14"/>
      <c r="Z62" s="14"/>
      <c r="AA62" s="14"/>
      <c r="AB62" s="14"/>
      <c r="AC62" s="14"/>
      <c r="AD62" s="14"/>
      <c r="AE62" s="14"/>
      <c r="AF62" s="14"/>
      <c r="AG62" s="14"/>
      <c r="AH62" s="14"/>
      <c r="AI62" s="14"/>
      <c r="AJ62" s="14"/>
      <c r="AK62" s="14"/>
      <c r="AL62" s="14"/>
    </row>
    <row r="63" spans="1:38" x14ac:dyDescent="0.25">
      <c r="A63" s="15" t="s">
        <v>62</v>
      </c>
      <c r="B63" s="24">
        <v>1080050</v>
      </c>
      <c r="C63" s="15">
        <v>95</v>
      </c>
      <c r="D63" s="15">
        <f>VLOOKUP(C63,'Base intervenante'!$1:$1048576,4,0)</f>
        <v>1998</v>
      </c>
      <c r="E63" s="15">
        <f>VLOOKUP(C63,'Base intervenante'!$1:$1048576,6,0)</f>
        <v>8</v>
      </c>
      <c r="F63" s="15">
        <f>VLOOKUP(C63,'Base intervenante'!$1:$1048576,29,0)</f>
        <v>26</v>
      </c>
      <c r="G63" s="15">
        <f>VLOOKUP(C63,'Base intervenante'!$1:$1048576,30,0)</f>
        <v>31</v>
      </c>
      <c r="H63" s="15">
        <f>VLOOKUP(C63,'Base intervenante'!$1:$1048576,31,0)</f>
        <v>57</v>
      </c>
      <c r="I63" s="15">
        <f>VLOOKUP(B63,'Base reporting'!$1:$1048576,3,0)</f>
        <v>1</v>
      </c>
      <c r="J63" s="15">
        <f>VLOOKUP(B63,'Base reporting'!$1:$1048576,4,0)</f>
        <v>0</v>
      </c>
      <c r="K63" s="15">
        <f>VLOOKUP(B63,'Base reporting'!$1:$1048576,5,0)</f>
        <v>0</v>
      </c>
      <c r="L63" s="15">
        <f t="shared" si="2"/>
        <v>1</v>
      </c>
      <c r="M63" s="15" t="str">
        <f>VLOOKUP(B63,'Base reporting'!$1:$1048576,8,0)</f>
        <v>X</v>
      </c>
      <c r="N63" s="15">
        <f t="shared" si="1"/>
        <v>1</v>
      </c>
      <c r="O63" s="15">
        <f>SUMPRODUCT(1*('base CR'!$A$1:$A$800=B63),('base CR'!$U$1:$U$800))</f>
        <v>1</v>
      </c>
      <c r="P63" s="37">
        <f>(SUMPRODUCT(1*('base CR'!$A$1:$A$800=B63),('base CR'!$W$1:$W$800)))/R63</f>
        <v>7</v>
      </c>
      <c r="Q63" s="36">
        <f>(SUMPRODUCT(1*('base CR'!$A$1:$A$800=B63),('base CR'!$M$1:$M$800))/R63)</f>
        <v>1</v>
      </c>
      <c r="R63" s="15">
        <v>1</v>
      </c>
      <c r="S63" s="15" t="s">
        <v>465</v>
      </c>
      <c r="T63" s="14"/>
      <c r="U63" s="14"/>
      <c r="V63" s="14"/>
      <c r="W63" s="14"/>
      <c r="X63" s="14"/>
      <c r="Y63" s="14"/>
      <c r="Z63" s="14"/>
      <c r="AA63" s="14"/>
      <c r="AB63" s="14"/>
      <c r="AC63" s="14"/>
      <c r="AD63" s="14"/>
      <c r="AE63" s="14"/>
      <c r="AF63" s="14"/>
      <c r="AG63" s="14"/>
      <c r="AH63" s="14"/>
      <c r="AI63" s="14"/>
      <c r="AJ63" s="14"/>
      <c r="AK63" s="14"/>
      <c r="AL63" s="14"/>
    </row>
    <row r="64" spans="1:38" x14ac:dyDescent="0.25">
      <c r="A64" s="15" t="s">
        <v>63</v>
      </c>
      <c r="B64" s="24">
        <v>1080067</v>
      </c>
      <c r="C64" s="15">
        <v>103</v>
      </c>
      <c r="D64" s="15">
        <f>VLOOKUP(C64,'Base intervenante'!$1:$1048576,4,0)</f>
        <v>2013</v>
      </c>
      <c r="E64" s="15">
        <f>VLOOKUP(C64,'Base intervenante'!$1:$1048576,6,0)</f>
        <v>9</v>
      </c>
      <c r="F64" s="15">
        <f>VLOOKUP(C64,'Base intervenante'!$1:$1048576,29,0)</f>
        <v>28</v>
      </c>
      <c r="G64" s="15">
        <f>VLOOKUP(C64,'Base intervenante'!$1:$1048576,30,0)</f>
        <v>37</v>
      </c>
      <c r="H64" s="15">
        <f>VLOOKUP(C64,'Base intervenante'!$1:$1048576,31,0)</f>
        <v>65</v>
      </c>
      <c r="I64" s="15">
        <f>VLOOKUP(B64,'Base reporting'!$1:$1048576,3,0)</f>
        <v>2</v>
      </c>
      <c r="J64" s="15">
        <f>VLOOKUP(B64,'Base reporting'!$1:$1048576,4,0)</f>
        <v>2</v>
      </c>
      <c r="K64" s="15">
        <f>VLOOKUP(B64,'Base reporting'!$1:$1048576,5,0)</f>
        <v>0</v>
      </c>
      <c r="L64" s="15">
        <f t="shared" si="2"/>
        <v>7</v>
      </c>
      <c r="M64" s="15" t="str">
        <f>VLOOKUP(B64,'Base reporting'!$1:$1048576,8,0)</f>
        <v>x</v>
      </c>
      <c r="N64" s="15">
        <f t="shared" si="1"/>
        <v>1</v>
      </c>
      <c r="O64" s="15">
        <f>SUMPRODUCT(1*('base CR'!$A$1:$A$800=B64),('base CR'!$U$1:$U$800))</f>
        <v>10</v>
      </c>
      <c r="P64" s="37">
        <f>(SUMPRODUCT(1*('base CR'!$A$1:$A$800=B64),('base CR'!$W$1:$W$800)))/R64</f>
        <v>8</v>
      </c>
      <c r="Q64" s="36">
        <f>(SUMPRODUCT(1*('base CR'!$A$1:$A$800=B64),('base CR'!$M$1:$M$800))/R64)</f>
        <v>0.7142857142857143</v>
      </c>
      <c r="R64" s="15">
        <v>7</v>
      </c>
      <c r="S64" s="15" t="s">
        <v>333</v>
      </c>
      <c r="T64" s="15" t="s">
        <v>334</v>
      </c>
      <c r="U64" s="15" t="s">
        <v>335</v>
      </c>
      <c r="V64" s="15" t="s">
        <v>258</v>
      </c>
      <c r="W64" s="15" t="s">
        <v>303</v>
      </c>
      <c r="X64" s="15" t="s">
        <v>310</v>
      </c>
      <c r="Y64" s="15" t="s">
        <v>336</v>
      </c>
      <c r="Z64" s="14"/>
      <c r="AA64" s="14"/>
      <c r="AB64" s="14"/>
      <c r="AC64" s="14"/>
      <c r="AD64" s="14"/>
      <c r="AE64" s="14"/>
      <c r="AF64" s="14"/>
      <c r="AG64" s="14"/>
      <c r="AH64" s="14"/>
      <c r="AI64" s="14"/>
      <c r="AJ64" s="14"/>
      <c r="AK64" s="14"/>
      <c r="AL64" s="14"/>
    </row>
    <row r="65" spans="1:38" x14ac:dyDescent="0.25">
      <c r="A65" s="15" t="s">
        <v>64</v>
      </c>
      <c r="B65" s="24">
        <v>1080076</v>
      </c>
      <c r="C65" s="15">
        <v>49</v>
      </c>
      <c r="D65" s="15">
        <f>VLOOKUP(C65,'Base intervenante'!$1:$1048576,4,0)</f>
        <v>2002</v>
      </c>
      <c r="E65" s="15">
        <f>VLOOKUP(C65,'Base intervenante'!$1:$1048576,6,0)</f>
        <v>8</v>
      </c>
      <c r="F65" s="15">
        <f>VLOOKUP(C65,'Base intervenante'!$1:$1048576,29,0)</f>
        <v>27</v>
      </c>
      <c r="G65" s="15">
        <f>VLOOKUP(C65,'Base intervenante'!$1:$1048576,30,0)</f>
        <v>32</v>
      </c>
      <c r="H65" s="15">
        <f>VLOOKUP(C65,'Base intervenante'!$1:$1048576,31,0)</f>
        <v>59</v>
      </c>
      <c r="I65" s="15">
        <f>VLOOKUP(B65,'Base reporting'!$1:$1048576,3,0)</f>
        <v>2</v>
      </c>
      <c r="J65" s="15">
        <f>VLOOKUP(B65,'Base reporting'!$1:$1048576,4,0)</f>
        <v>4</v>
      </c>
      <c r="K65" s="15">
        <f>VLOOKUP(B65,'Base reporting'!$1:$1048576,5,0)</f>
        <v>0</v>
      </c>
      <c r="L65" s="15">
        <f t="shared" ref="L65:L95" si="3">IF(R65&gt;SUM(I65:K65),R65,SUM(I65:K65))</f>
        <v>6</v>
      </c>
      <c r="M65" s="15" t="str">
        <f>VLOOKUP(B65,'Base reporting'!$1:$1048576,8,0)</f>
        <v>x</v>
      </c>
      <c r="N65" s="15">
        <f t="shared" si="1"/>
        <v>1</v>
      </c>
      <c r="O65" s="15">
        <f>SUMPRODUCT(1*('base CR'!$A$1:$A$800=B65),('base CR'!$U$1:$U$800))</f>
        <v>1</v>
      </c>
      <c r="P65" s="37">
        <f>(SUMPRODUCT(1*('base CR'!$A$1:$A$800=B65),('base CR'!$W$1:$W$800)))/R65</f>
        <v>8</v>
      </c>
      <c r="Q65" s="36">
        <f>(SUMPRODUCT(1*('base CR'!$A$1:$A$800=B65),('base CR'!$M$1:$M$800))/R65)</f>
        <v>0.83333333333333337</v>
      </c>
      <c r="R65" s="15">
        <v>6</v>
      </c>
      <c r="S65" s="18" t="s">
        <v>289</v>
      </c>
      <c r="T65" s="15" t="s">
        <v>232</v>
      </c>
      <c r="U65" s="15" t="s">
        <v>337</v>
      </c>
      <c r="V65" s="15" t="s">
        <v>217</v>
      </c>
      <c r="W65" s="15" t="s">
        <v>338</v>
      </c>
      <c r="X65" s="15" t="s">
        <v>323</v>
      </c>
      <c r="Y65" s="14"/>
      <c r="Z65" s="14"/>
      <c r="AA65" s="14"/>
      <c r="AB65" s="14"/>
      <c r="AC65" s="14"/>
      <c r="AD65" s="14"/>
      <c r="AE65" s="14"/>
      <c r="AF65" s="14"/>
      <c r="AG65" s="14"/>
      <c r="AH65" s="14"/>
      <c r="AI65" s="14"/>
      <c r="AJ65" s="14"/>
      <c r="AK65" s="14"/>
      <c r="AL65" s="14"/>
    </row>
    <row r="66" spans="1:38" x14ac:dyDescent="0.25">
      <c r="A66" s="15" t="s">
        <v>65</v>
      </c>
      <c r="B66" s="24">
        <v>1080083</v>
      </c>
      <c r="C66" s="15">
        <v>49</v>
      </c>
      <c r="D66" s="15">
        <f>VLOOKUP(C66,'Base intervenante'!$1:$1048576,4,0)</f>
        <v>2002</v>
      </c>
      <c r="E66" s="15">
        <f>VLOOKUP(C66,'Base intervenante'!$1:$1048576,6,0)</f>
        <v>8</v>
      </c>
      <c r="F66" s="15">
        <f>VLOOKUP(C66,'Base intervenante'!$1:$1048576,29,0)</f>
        <v>27</v>
      </c>
      <c r="G66" s="15">
        <f>VLOOKUP(C66,'Base intervenante'!$1:$1048576,30,0)</f>
        <v>32</v>
      </c>
      <c r="H66" s="15">
        <f>VLOOKUP(C66,'Base intervenante'!$1:$1048576,31,0)</f>
        <v>59</v>
      </c>
      <c r="I66" s="15">
        <f>VLOOKUP(B66,'Base reporting'!$1:$1048576,3,0)</f>
        <v>2</v>
      </c>
      <c r="J66" s="15">
        <f>VLOOKUP(B66,'Base reporting'!$1:$1048576,4,0)</f>
        <v>4</v>
      </c>
      <c r="K66" s="15">
        <f>VLOOKUP(B66,'Base reporting'!$1:$1048576,5,0)</f>
        <v>0</v>
      </c>
      <c r="L66" s="15">
        <f t="shared" si="3"/>
        <v>6</v>
      </c>
      <c r="M66" s="15" t="str">
        <f>VLOOKUP(B66,'Base reporting'!$1:$1048576,8,0)</f>
        <v>x</v>
      </c>
      <c r="N66" s="15">
        <f t="shared" ref="N66:N109" si="4">IF(O66&gt;0,1,0)</f>
        <v>1</v>
      </c>
      <c r="O66" s="15">
        <f>SUMPRODUCT(1*('base CR'!$A$1:$A$800=B66),('base CR'!$U$1:$U$800))</f>
        <v>2</v>
      </c>
      <c r="P66" s="37">
        <f>(SUMPRODUCT(1*('base CR'!$A$1:$A$800=B66),('base CR'!$W$1:$W$800)))/R66</f>
        <v>7.833333333333333</v>
      </c>
      <c r="Q66" s="36">
        <f>(SUMPRODUCT(1*('base CR'!$A$1:$A$800=B66),('base CR'!$M$1:$M$800))/R66)</f>
        <v>1</v>
      </c>
      <c r="R66" s="15">
        <v>6</v>
      </c>
      <c r="S66" s="15" t="s">
        <v>339</v>
      </c>
      <c r="T66" s="15" t="s">
        <v>340</v>
      </c>
      <c r="U66" s="15" t="s">
        <v>309</v>
      </c>
      <c r="V66" s="15" t="s">
        <v>172</v>
      </c>
      <c r="W66" s="15" t="s">
        <v>195</v>
      </c>
      <c r="X66" s="15" t="s">
        <v>135</v>
      </c>
      <c r="Y66" s="14"/>
      <c r="Z66" s="14"/>
      <c r="AA66" s="14"/>
      <c r="AB66" s="14"/>
      <c r="AC66" s="14"/>
      <c r="AD66" s="14"/>
      <c r="AE66" s="14"/>
      <c r="AF66" s="14"/>
      <c r="AG66" s="14"/>
      <c r="AH66" s="14"/>
      <c r="AI66" s="14"/>
      <c r="AJ66" s="14"/>
      <c r="AK66" s="14"/>
      <c r="AL66" s="14"/>
    </row>
    <row r="67" spans="1:38" x14ac:dyDescent="0.25">
      <c r="A67" s="15" t="s">
        <v>66</v>
      </c>
      <c r="B67" s="24">
        <v>1080086</v>
      </c>
      <c r="C67" s="15">
        <v>103</v>
      </c>
      <c r="D67" s="15">
        <f>VLOOKUP(C67,'Base intervenante'!$1:$1048576,4,0)</f>
        <v>2013</v>
      </c>
      <c r="E67" s="15">
        <f>VLOOKUP(C67,'Base intervenante'!$1:$1048576,6,0)</f>
        <v>9</v>
      </c>
      <c r="F67" s="15">
        <f>VLOOKUP(C67,'Base intervenante'!$1:$1048576,29,0)</f>
        <v>28</v>
      </c>
      <c r="G67" s="15">
        <f>VLOOKUP(C67,'Base intervenante'!$1:$1048576,30,0)</f>
        <v>37</v>
      </c>
      <c r="H67" s="15">
        <f>VLOOKUP(C67,'Base intervenante'!$1:$1048576,31,0)</f>
        <v>65</v>
      </c>
      <c r="I67" s="15">
        <f>VLOOKUP(B67,'Base reporting'!$1:$1048576,3,0)</f>
        <v>0</v>
      </c>
      <c r="J67" s="15">
        <f>VLOOKUP(B67,'Base reporting'!$1:$1048576,4,0)</f>
        <v>0</v>
      </c>
      <c r="K67" s="15">
        <f>VLOOKUP(B67,'Base reporting'!$1:$1048576,5,0)</f>
        <v>0</v>
      </c>
      <c r="L67" s="15">
        <f t="shared" si="3"/>
        <v>6</v>
      </c>
      <c r="M67" s="15">
        <f>VLOOKUP(B67,'Base reporting'!$1:$1048576,8,0)</f>
        <v>0</v>
      </c>
      <c r="N67" s="15">
        <f t="shared" si="4"/>
        <v>1</v>
      </c>
      <c r="O67" s="15">
        <f>SUMPRODUCT(1*('base CR'!$A$1:$A$800=B67),('base CR'!$U$1:$U$800))</f>
        <v>3</v>
      </c>
      <c r="P67" s="37">
        <f>(SUMPRODUCT(1*('base CR'!$A$1:$A$800=B67),('base CR'!$W$1:$W$800)))/R67</f>
        <v>8</v>
      </c>
      <c r="Q67" s="36">
        <f>(SUMPRODUCT(1*('base CR'!$A$1:$A$800=B67),('base CR'!$M$1:$M$800))/R67)</f>
        <v>0.83333333333333337</v>
      </c>
      <c r="R67" s="15">
        <v>6</v>
      </c>
      <c r="S67" s="15" t="s">
        <v>341</v>
      </c>
      <c r="T67" s="15" t="s">
        <v>212</v>
      </c>
      <c r="U67" s="15" t="s">
        <v>113</v>
      </c>
      <c r="V67" s="15" t="s">
        <v>265</v>
      </c>
      <c r="W67" s="15" t="s">
        <v>194</v>
      </c>
      <c r="X67" s="15" t="s">
        <v>293</v>
      </c>
      <c r="Y67" s="14"/>
      <c r="Z67" s="14"/>
      <c r="AA67" s="14"/>
      <c r="AB67" s="14"/>
      <c r="AC67" s="14"/>
      <c r="AD67" s="14"/>
      <c r="AE67" s="14"/>
      <c r="AF67" s="14"/>
      <c r="AG67" s="14"/>
      <c r="AH67" s="14"/>
      <c r="AI67" s="14"/>
      <c r="AJ67" s="14"/>
      <c r="AK67" s="14"/>
      <c r="AL67" s="14"/>
    </row>
    <row r="68" spans="1:38" x14ac:dyDescent="0.25">
      <c r="A68" s="15" t="s">
        <v>67</v>
      </c>
      <c r="B68" s="24">
        <v>1080087</v>
      </c>
      <c r="C68" s="15">
        <v>103</v>
      </c>
      <c r="D68" s="15">
        <f>VLOOKUP(C68,'Base intervenante'!$1:$1048576,4,0)</f>
        <v>2013</v>
      </c>
      <c r="E68" s="15">
        <f>VLOOKUP(C68,'Base intervenante'!$1:$1048576,6,0)</f>
        <v>9</v>
      </c>
      <c r="F68" s="15">
        <f>VLOOKUP(C68,'Base intervenante'!$1:$1048576,29,0)</f>
        <v>28</v>
      </c>
      <c r="G68" s="15">
        <f>VLOOKUP(C68,'Base intervenante'!$1:$1048576,30,0)</f>
        <v>37</v>
      </c>
      <c r="H68" s="15">
        <f>VLOOKUP(C68,'Base intervenante'!$1:$1048576,31,0)</f>
        <v>65</v>
      </c>
      <c r="I68" s="15">
        <f>VLOOKUP(B68,'Base reporting'!$1:$1048576,3,0)</f>
        <v>0</v>
      </c>
      <c r="J68" s="15">
        <f>VLOOKUP(B68,'Base reporting'!$1:$1048576,4,0)</f>
        <v>0</v>
      </c>
      <c r="K68" s="15">
        <f>VLOOKUP(B68,'Base reporting'!$1:$1048576,5,0)</f>
        <v>0</v>
      </c>
      <c r="L68" s="15">
        <f t="shared" si="3"/>
        <v>1</v>
      </c>
      <c r="M68" s="15">
        <f>VLOOKUP(B68,'Base reporting'!$1:$1048576,8,0)</f>
        <v>0</v>
      </c>
      <c r="N68" s="15">
        <f t="shared" si="4"/>
        <v>1</v>
      </c>
      <c r="O68" s="15">
        <f>SUMPRODUCT(1*('base CR'!$A$1:$A$800=B68),('base CR'!$U$1:$U$800))</f>
        <v>1</v>
      </c>
      <c r="P68" s="37">
        <f>(SUMPRODUCT(1*('base CR'!$A$1:$A$800=B68),('base CR'!$W$1:$W$800)))/R68</f>
        <v>2</v>
      </c>
      <c r="Q68" s="36">
        <f>(SUMPRODUCT(1*('base CR'!$A$1:$A$800=B68),('base CR'!$M$1:$M$800))/R68)</f>
        <v>0</v>
      </c>
      <c r="R68" s="15">
        <v>1</v>
      </c>
      <c r="S68" s="15" t="s">
        <v>112</v>
      </c>
      <c r="T68" s="14"/>
      <c r="U68" s="14"/>
      <c r="V68" s="14"/>
      <c r="W68" s="14"/>
      <c r="X68" s="14"/>
      <c r="Y68" s="14"/>
      <c r="Z68" s="14"/>
      <c r="AA68" s="14"/>
      <c r="AB68" s="14"/>
      <c r="AC68" s="14"/>
      <c r="AD68" s="14"/>
      <c r="AE68" s="14"/>
      <c r="AF68" s="14"/>
      <c r="AG68" s="14"/>
      <c r="AH68" s="14"/>
      <c r="AI68" s="14"/>
      <c r="AJ68" s="14"/>
      <c r="AK68" s="14"/>
      <c r="AL68" s="14"/>
    </row>
    <row r="69" spans="1:38" x14ac:dyDescent="0.25">
      <c r="A69" s="15" t="s">
        <v>68</v>
      </c>
      <c r="B69" s="24">
        <v>1080101</v>
      </c>
      <c r="C69" s="15">
        <v>136</v>
      </c>
      <c r="D69" s="15">
        <f>VLOOKUP(C69,'Base intervenante'!$1:$1048576,4,0)</f>
        <v>2002</v>
      </c>
      <c r="E69" s="15">
        <f>VLOOKUP(C69,'Base intervenante'!$1:$1048576,6,0)</f>
        <v>7</v>
      </c>
      <c r="F69" s="15">
        <f>VLOOKUP(C69,'Base intervenante'!$1:$1048576,29,0)</f>
        <v>26</v>
      </c>
      <c r="G69" s="15">
        <f>VLOOKUP(C69,'Base intervenante'!$1:$1048576,30,0)</f>
        <v>28</v>
      </c>
      <c r="H69" s="15">
        <f>VLOOKUP(C69,'Base intervenante'!$1:$1048576,31,0)</f>
        <v>54</v>
      </c>
      <c r="I69" s="15">
        <f>VLOOKUP(B69,'Base reporting'!$1:$1048576,3,0)</f>
        <v>0</v>
      </c>
      <c r="J69" s="15">
        <f>VLOOKUP(B69,'Base reporting'!$1:$1048576,4,0)</f>
        <v>0</v>
      </c>
      <c r="K69" s="15">
        <f>VLOOKUP(B69,'Base reporting'!$1:$1048576,5,0)</f>
        <v>0</v>
      </c>
      <c r="L69" s="15">
        <f t="shared" si="3"/>
        <v>6</v>
      </c>
      <c r="M69" s="15">
        <f>VLOOKUP(B69,'Base reporting'!$1:$1048576,8,0)</f>
        <v>0</v>
      </c>
      <c r="N69" s="15">
        <f t="shared" si="4"/>
        <v>1</v>
      </c>
      <c r="O69" s="15">
        <f>SUMPRODUCT(1*('base CR'!$A$1:$A$800=B69),('base CR'!$U$1:$U$800))</f>
        <v>2</v>
      </c>
      <c r="P69" s="37">
        <f>(SUMPRODUCT(1*('base CR'!$A$1:$A$800=B69),('base CR'!$W$1:$W$800)))/R69</f>
        <v>8.1666666666666661</v>
      </c>
      <c r="Q69" s="36">
        <f>(SUMPRODUCT(1*('base CR'!$A$1:$A$800=B69),('base CR'!$M$1:$M$800))/R69)</f>
        <v>1</v>
      </c>
      <c r="R69" s="15">
        <v>6</v>
      </c>
      <c r="S69" s="15" t="s">
        <v>342</v>
      </c>
      <c r="T69" s="15" t="s">
        <v>294</v>
      </c>
      <c r="U69" s="15" t="s">
        <v>343</v>
      </c>
      <c r="V69" s="15" t="s">
        <v>344</v>
      </c>
      <c r="W69" s="15" t="s">
        <v>135</v>
      </c>
      <c r="X69" s="15" t="s">
        <v>318</v>
      </c>
      <c r="Y69" s="14"/>
      <c r="Z69" s="14"/>
      <c r="AA69" s="14"/>
      <c r="AB69" s="14"/>
      <c r="AC69" s="14"/>
      <c r="AD69" s="14"/>
      <c r="AE69" s="14"/>
      <c r="AF69" s="14"/>
      <c r="AG69" s="14"/>
      <c r="AH69" s="14"/>
      <c r="AI69" s="14"/>
      <c r="AJ69" s="14"/>
      <c r="AK69" s="14"/>
      <c r="AL69" s="14"/>
    </row>
    <row r="70" spans="1:38" x14ac:dyDescent="0.25">
      <c r="A70" s="15" t="s">
        <v>69</v>
      </c>
      <c r="B70" s="24">
        <v>1080102</v>
      </c>
      <c r="C70" s="15">
        <v>131</v>
      </c>
      <c r="D70" s="15">
        <f>VLOOKUP(C70,'Base intervenante'!$1:$1048576,4,0)</f>
        <v>2005</v>
      </c>
      <c r="E70" s="15">
        <f>VLOOKUP(C70,'Base intervenante'!$1:$1048576,6,0)</f>
        <v>5</v>
      </c>
      <c r="F70" s="15">
        <f>VLOOKUP(C70,'Base intervenante'!$1:$1048576,29,0)</f>
        <v>24</v>
      </c>
      <c r="G70" s="15">
        <f>VLOOKUP(C70,'Base intervenante'!$1:$1048576,30,0)</f>
        <v>24</v>
      </c>
      <c r="H70" s="15">
        <f>VLOOKUP(C70,'Base intervenante'!$1:$1048576,31,0)</f>
        <v>48</v>
      </c>
      <c r="I70" s="15">
        <f>VLOOKUP(B70,'Base reporting'!$1:$1048576,3,0)</f>
        <v>2</v>
      </c>
      <c r="J70" s="15">
        <f>VLOOKUP(B70,'Base reporting'!$1:$1048576,4,0)</f>
        <v>4</v>
      </c>
      <c r="K70" s="15">
        <f>VLOOKUP(B70,'Base reporting'!$1:$1048576,5,0)</f>
        <v>0</v>
      </c>
      <c r="L70" s="15">
        <f t="shared" si="3"/>
        <v>10</v>
      </c>
      <c r="M70" s="15" t="str">
        <f>VLOOKUP(B70,'Base reporting'!$1:$1048576,8,0)</f>
        <v>x</v>
      </c>
      <c r="N70" s="15">
        <f t="shared" si="4"/>
        <v>1</v>
      </c>
      <c r="O70" s="15">
        <f>SUMPRODUCT(1*('base CR'!$A$1:$A$800=B70),('base CR'!$U$1:$U$800))</f>
        <v>2</v>
      </c>
      <c r="P70" s="37">
        <f>(SUMPRODUCT(1*('base CR'!$A$1:$A$800=B70),('base CR'!$W$1:$W$800)))/R70</f>
        <v>8.6999999999999993</v>
      </c>
      <c r="Q70" s="36">
        <f>(SUMPRODUCT(1*('base CR'!$A$1:$A$800=B70),('base CR'!$M$1:$M$800))/R70)</f>
        <v>1</v>
      </c>
      <c r="R70" s="15">
        <v>10</v>
      </c>
      <c r="S70" s="15" t="s">
        <v>342</v>
      </c>
      <c r="T70" s="15" t="s">
        <v>345</v>
      </c>
      <c r="U70" s="15" t="s">
        <v>305</v>
      </c>
      <c r="V70" s="15" t="s">
        <v>346</v>
      </c>
      <c r="W70" s="15" t="s">
        <v>174</v>
      </c>
      <c r="X70" s="15" t="s">
        <v>251</v>
      </c>
      <c r="Y70" s="15" t="s">
        <v>133</v>
      </c>
      <c r="Z70" s="15" t="s">
        <v>211</v>
      </c>
      <c r="AA70" s="15" t="s">
        <v>310</v>
      </c>
      <c r="AB70" s="15" t="s">
        <v>197</v>
      </c>
      <c r="AC70" s="14"/>
      <c r="AD70" s="14"/>
      <c r="AE70" s="14"/>
      <c r="AF70" s="14"/>
      <c r="AG70" s="14"/>
      <c r="AH70" s="14"/>
      <c r="AI70" s="14"/>
      <c r="AJ70" s="14"/>
      <c r="AK70" s="14"/>
      <c r="AL70" s="14"/>
    </row>
    <row r="71" spans="1:38" x14ac:dyDescent="0.25">
      <c r="A71" s="15" t="s">
        <v>70</v>
      </c>
      <c r="B71" s="24">
        <v>1080103</v>
      </c>
      <c r="C71" s="15">
        <v>136</v>
      </c>
      <c r="D71" s="15">
        <f>VLOOKUP(C71,'Base intervenante'!$1:$1048576,4,0)</f>
        <v>2002</v>
      </c>
      <c r="E71" s="15">
        <f>VLOOKUP(C71,'Base intervenante'!$1:$1048576,6,0)</f>
        <v>7</v>
      </c>
      <c r="F71" s="15">
        <f>VLOOKUP(C71,'Base intervenante'!$1:$1048576,29,0)</f>
        <v>26</v>
      </c>
      <c r="G71" s="15">
        <f>VLOOKUP(C71,'Base intervenante'!$1:$1048576,30,0)</f>
        <v>28</v>
      </c>
      <c r="H71" s="15">
        <f>VLOOKUP(C71,'Base intervenante'!$1:$1048576,31,0)</f>
        <v>54</v>
      </c>
      <c r="I71" s="15">
        <f>VLOOKUP(B71,'Base reporting'!$1:$1048576,3,0)</f>
        <v>1</v>
      </c>
      <c r="J71" s="15">
        <f>VLOOKUP(B71,'Base reporting'!$1:$1048576,4,0)</f>
        <v>0</v>
      </c>
      <c r="K71" s="15">
        <f>VLOOKUP(B71,'Base reporting'!$1:$1048576,5,0)</f>
        <v>0</v>
      </c>
      <c r="L71" s="15">
        <f t="shared" si="3"/>
        <v>7</v>
      </c>
      <c r="M71" s="15" t="str">
        <f>VLOOKUP(B71,'Base reporting'!$1:$1048576,8,0)</f>
        <v>x</v>
      </c>
      <c r="N71" s="15">
        <f t="shared" si="4"/>
        <v>1</v>
      </c>
      <c r="O71" s="15">
        <f>SUMPRODUCT(1*('base CR'!$A$1:$A$800=B71),('base CR'!$U$1:$U$800))</f>
        <v>3</v>
      </c>
      <c r="P71" s="37">
        <f>(SUMPRODUCT(1*('base CR'!$A$1:$A$800=B71),('base CR'!$W$1:$W$800)))/R71</f>
        <v>8</v>
      </c>
      <c r="Q71" s="36">
        <f>(SUMPRODUCT(1*('base CR'!$A$1:$A$800=B71),('base CR'!$M$1:$M$800))/R71)</f>
        <v>0.8571428571428571</v>
      </c>
      <c r="R71" s="15">
        <v>7</v>
      </c>
      <c r="S71" s="15" t="s">
        <v>342</v>
      </c>
      <c r="T71" s="15" t="s">
        <v>294</v>
      </c>
      <c r="U71" s="15" t="s">
        <v>218</v>
      </c>
      <c r="V71" s="15" t="s">
        <v>297</v>
      </c>
      <c r="W71" s="15" t="s">
        <v>343</v>
      </c>
      <c r="X71" s="15" t="s">
        <v>337</v>
      </c>
      <c r="Y71" s="15" t="s">
        <v>279</v>
      </c>
      <c r="Z71" s="14"/>
      <c r="AA71" s="14"/>
      <c r="AB71" s="14"/>
      <c r="AC71" s="14"/>
      <c r="AD71" s="14"/>
      <c r="AE71" s="14"/>
      <c r="AF71" s="14"/>
      <c r="AG71" s="14"/>
      <c r="AH71" s="14"/>
      <c r="AI71" s="14"/>
      <c r="AJ71" s="14"/>
      <c r="AK71" s="14"/>
      <c r="AL71" s="14"/>
    </row>
    <row r="72" spans="1:38" x14ac:dyDescent="0.25">
      <c r="A72" s="15" t="s">
        <v>71</v>
      </c>
      <c r="B72" s="24">
        <v>1080104</v>
      </c>
      <c r="C72" s="15">
        <v>46</v>
      </c>
      <c r="D72" s="15">
        <f>VLOOKUP(C72,'Base intervenante'!$1:$1048576,4,0)</f>
        <v>2001</v>
      </c>
      <c r="E72" s="15">
        <f>VLOOKUP(C72,'Base intervenante'!$1:$1048576,6,0)</f>
        <v>8</v>
      </c>
      <c r="F72" s="15">
        <f>VLOOKUP(C72,'Base intervenante'!$1:$1048576,29,0)</f>
        <v>30</v>
      </c>
      <c r="G72" s="15">
        <f>VLOOKUP(C72,'Base intervenante'!$1:$1048576,30,0)</f>
        <v>35</v>
      </c>
      <c r="H72" s="15">
        <f>VLOOKUP(C72,'Base intervenante'!$1:$1048576,31,0)</f>
        <v>65</v>
      </c>
      <c r="I72" s="15">
        <f>VLOOKUP(B72,'Base reporting'!$1:$1048576,3,0)</f>
        <v>0</v>
      </c>
      <c r="J72" s="15">
        <f>VLOOKUP(B72,'Base reporting'!$1:$1048576,4,0)</f>
        <v>0</v>
      </c>
      <c r="K72" s="15">
        <f>VLOOKUP(B72,'Base reporting'!$1:$1048576,5,0)</f>
        <v>0</v>
      </c>
      <c r="L72" s="15">
        <f t="shared" si="3"/>
        <v>5</v>
      </c>
      <c r="M72" s="15">
        <f>VLOOKUP(B72,'Base reporting'!$1:$1048576,8,0)</f>
        <v>0</v>
      </c>
      <c r="N72" s="15">
        <f t="shared" si="4"/>
        <v>1</v>
      </c>
      <c r="O72" s="15">
        <f>SUMPRODUCT(1*('base CR'!$A$1:$A$800=B72),('base CR'!$U$1:$U$800))</f>
        <v>1</v>
      </c>
      <c r="P72" s="37">
        <f>(SUMPRODUCT(1*('base CR'!$A$1:$A$800=B72),('base CR'!$W$1:$W$800)))/R72</f>
        <v>7.8</v>
      </c>
      <c r="Q72" s="36">
        <f>(SUMPRODUCT(1*('base CR'!$A$1:$A$800=B72),('base CR'!$M$1:$M$800))/R72)</f>
        <v>1</v>
      </c>
      <c r="R72" s="15">
        <v>5</v>
      </c>
      <c r="S72" s="15" t="s">
        <v>463</v>
      </c>
      <c r="T72" s="14"/>
      <c r="U72" s="14"/>
      <c r="V72" s="14"/>
      <c r="W72" s="14"/>
      <c r="X72" s="14"/>
      <c r="Y72" s="14"/>
      <c r="Z72" s="14"/>
      <c r="AA72" s="14"/>
      <c r="AB72" s="14"/>
      <c r="AC72" s="14"/>
      <c r="AD72" s="14"/>
      <c r="AE72" s="14"/>
      <c r="AF72" s="14"/>
      <c r="AG72" s="14"/>
      <c r="AH72" s="14"/>
      <c r="AI72" s="14"/>
      <c r="AJ72" s="14"/>
      <c r="AK72" s="14"/>
      <c r="AL72" s="14"/>
    </row>
    <row r="73" spans="1:38" x14ac:dyDescent="0.25">
      <c r="A73" s="15" t="s">
        <v>72</v>
      </c>
      <c r="B73" s="24">
        <v>1080105</v>
      </c>
      <c r="C73" s="15">
        <v>131</v>
      </c>
      <c r="D73" s="15">
        <f>VLOOKUP(C73,'Base intervenante'!$1:$1048576,4,0)</f>
        <v>2005</v>
      </c>
      <c r="E73" s="15">
        <f>VLOOKUP(C73,'Base intervenante'!$1:$1048576,6,0)</f>
        <v>5</v>
      </c>
      <c r="F73" s="15">
        <f>VLOOKUP(C73,'Base intervenante'!$1:$1048576,29,0)</f>
        <v>24</v>
      </c>
      <c r="G73" s="15">
        <f>VLOOKUP(C73,'Base intervenante'!$1:$1048576,30,0)</f>
        <v>24</v>
      </c>
      <c r="H73" s="15">
        <f>VLOOKUP(C73,'Base intervenante'!$1:$1048576,31,0)</f>
        <v>48</v>
      </c>
      <c r="I73" s="15">
        <f>VLOOKUP(B73,'Base reporting'!$1:$1048576,3,0)</f>
        <v>2</v>
      </c>
      <c r="J73" s="15">
        <f>VLOOKUP(B73,'Base reporting'!$1:$1048576,4,0)</f>
        <v>3</v>
      </c>
      <c r="K73" s="15">
        <f>VLOOKUP(B73,'Base reporting'!$1:$1048576,5,0)</f>
        <v>1</v>
      </c>
      <c r="L73" s="15">
        <f t="shared" si="3"/>
        <v>6</v>
      </c>
      <c r="M73" s="15" t="str">
        <f>VLOOKUP(B73,'Base reporting'!$1:$1048576,8,0)</f>
        <v>x</v>
      </c>
      <c r="N73" s="15">
        <f t="shared" si="4"/>
        <v>1</v>
      </c>
      <c r="O73" s="15">
        <f>SUMPRODUCT(1*('base CR'!$A$1:$A$800=B73),('base CR'!$U$1:$U$800))</f>
        <v>2</v>
      </c>
      <c r="P73" s="37">
        <f>(SUMPRODUCT(1*('base CR'!$A$1:$A$800=B73),('base CR'!$W$1:$W$800)))/R73</f>
        <v>10.199999999999999</v>
      </c>
      <c r="Q73" s="36">
        <f>(SUMPRODUCT(1*('base CR'!$A$1:$A$800=B73),('base CR'!$M$1:$M$800))/R73)</f>
        <v>1</v>
      </c>
      <c r="R73" s="15">
        <v>5</v>
      </c>
      <c r="S73" s="15" t="s">
        <v>347</v>
      </c>
      <c r="T73" s="15" t="s">
        <v>131</v>
      </c>
      <c r="U73" s="15" t="s">
        <v>348</v>
      </c>
      <c r="V73" s="15" t="s">
        <v>133</v>
      </c>
      <c r="W73" s="15" t="s">
        <v>211</v>
      </c>
      <c r="X73" s="14"/>
      <c r="Y73" s="14"/>
      <c r="Z73" s="14"/>
      <c r="AA73" s="14"/>
      <c r="AB73" s="14"/>
      <c r="AC73" s="14"/>
      <c r="AD73" s="14"/>
      <c r="AE73" s="14"/>
      <c r="AF73" s="14"/>
      <c r="AG73" s="14"/>
      <c r="AH73" s="14"/>
      <c r="AI73" s="14"/>
      <c r="AJ73" s="14"/>
      <c r="AK73" s="14"/>
      <c r="AL73" s="14"/>
    </row>
    <row r="74" spans="1:38" x14ac:dyDescent="0.25">
      <c r="A74" s="15" t="s">
        <v>73</v>
      </c>
      <c r="B74" s="24">
        <v>1080107</v>
      </c>
      <c r="C74" s="15">
        <v>131</v>
      </c>
      <c r="D74" s="15">
        <f>VLOOKUP(C74,'Base intervenante'!$1:$1048576,4,0)</f>
        <v>2005</v>
      </c>
      <c r="E74" s="15">
        <f>VLOOKUP(C74,'Base intervenante'!$1:$1048576,6,0)</f>
        <v>5</v>
      </c>
      <c r="F74" s="15">
        <f>VLOOKUP(C74,'Base intervenante'!$1:$1048576,29,0)</f>
        <v>24</v>
      </c>
      <c r="G74" s="15">
        <f>VLOOKUP(C74,'Base intervenante'!$1:$1048576,30,0)</f>
        <v>24</v>
      </c>
      <c r="H74" s="15">
        <f>VLOOKUP(C74,'Base intervenante'!$1:$1048576,31,0)</f>
        <v>48</v>
      </c>
      <c r="I74" s="15">
        <f>VLOOKUP(B74,'Base reporting'!$1:$1048576,3,0)</f>
        <v>2</v>
      </c>
      <c r="J74" s="15">
        <f>VLOOKUP(B74,'Base reporting'!$1:$1048576,4,0)</f>
        <v>4</v>
      </c>
      <c r="K74" s="15">
        <f>VLOOKUP(B74,'Base reporting'!$1:$1048576,5,0)</f>
        <v>1</v>
      </c>
      <c r="L74" s="15">
        <f t="shared" si="3"/>
        <v>7</v>
      </c>
      <c r="M74" s="15" t="str">
        <f>VLOOKUP(B74,'Base reporting'!$1:$1048576,8,0)</f>
        <v>x</v>
      </c>
      <c r="N74" s="15">
        <f t="shared" si="4"/>
        <v>1</v>
      </c>
      <c r="O74" s="15">
        <f>SUMPRODUCT(1*('base CR'!$A$1:$A$800=B74),('base CR'!$U$1:$U$800))</f>
        <v>4</v>
      </c>
      <c r="P74" s="37">
        <f>(SUMPRODUCT(1*('base CR'!$A$1:$A$800=B74),('base CR'!$W$1:$W$800)))/R74</f>
        <v>7.333333333333333</v>
      </c>
      <c r="Q74" s="36">
        <f>(SUMPRODUCT(1*('base CR'!$A$1:$A$800=B74),('base CR'!$M$1:$M$800))/R74)</f>
        <v>0.66666666666666663</v>
      </c>
      <c r="R74" s="15">
        <v>6</v>
      </c>
      <c r="S74" s="15" t="s">
        <v>349</v>
      </c>
      <c r="T74" s="15" t="s">
        <v>335</v>
      </c>
      <c r="U74" s="15" t="s">
        <v>283</v>
      </c>
      <c r="V74" s="15" t="s">
        <v>350</v>
      </c>
      <c r="W74" s="15" t="s">
        <v>177</v>
      </c>
      <c r="X74" s="15" t="s">
        <v>351</v>
      </c>
      <c r="Y74" s="14"/>
      <c r="Z74" s="14"/>
      <c r="AA74" s="14"/>
      <c r="AB74" s="14"/>
      <c r="AC74" s="14"/>
      <c r="AD74" s="14"/>
      <c r="AE74" s="14"/>
      <c r="AF74" s="14"/>
      <c r="AG74" s="14"/>
      <c r="AH74" s="14"/>
      <c r="AI74" s="14"/>
      <c r="AJ74" s="14"/>
      <c r="AK74" s="14"/>
      <c r="AL74" s="14"/>
    </row>
    <row r="75" spans="1:38" x14ac:dyDescent="0.25">
      <c r="A75" s="13" t="s">
        <v>74</v>
      </c>
      <c r="B75" s="25">
        <v>1080108</v>
      </c>
      <c r="C75" s="15">
        <v>46</v>
      </c>
      <c r="D75" s="15">
        <f>VLOOKUP(C75,'Base intervenante'!$1:$1048576,4,0)</f>
        <v>2001</v>
      </c>
      <c r="E75" s="15">
        <f>VLOOKUP(C75,'Base intervenante'!$1:$1048576,6,0)</f>
        <v>8</v>
      </c>
      <c r="F75" s="15">
        <f>VLOOKUP(C75,'Base intervenante'!$1:$1048576,29,0)</f>
        <v>30</v>
      </c>
      <c r="G75" s="15">
        <f>VLOOKUP(C75,'Base intervenante'!$1:$1048576,30,0)</f>
        <v>35</v>
      </c>
      <c r="H75" s="15">
        <f>VLOOKUP(C75,'Base intervenante'!$1:$1048576,31,0)</f>
        <v>65</v>
      </c>
      <c r="I75" s="15">
        <f>VLOOKUP(B75,'Base reporting'!$1:$1048576,3,0)</f>
        <v>0</v>
      </c>
      <c r="J75" s="15">
        <f>VLOOKUP(B75,'Base reporting'!$1:$1048576,4,0)</f>
        <v>0</v>
      </c>
      <c r="K75" s="15">
        <f>VLOOKUP(B75,'Base reporting'!$1:$1048576,5,0)</f>
        <v>0</v>
      </c>
      <c r="L75" s="15">
        <f t="shared" si="3"/>
        <v>6</v>
      </c>
      <c r="M75" s="15">
        <f>VLOOKUP(B75,'Base reporting'!$1:$1048576,8,0)</f>
        <v>0</v>
      </c>
      <c r="N75" s="15">
        <f t="shared" si="4"/>
        <v>1</v>
      </c>
      <c r="O75" s="15">
        <f>SUMPRODUCT(1*('base CR'!$A$1:$A$800=B75),('base CR'!$U$1:$U$800))</f>
        <v>1</v>
      </c>
      <c r="P75" s="37">
        <f>(SUMPRODUCT(1*('base CR'!$A$1:$A$800=B75),('base CR'!$W$1:$W$800)))/R75</f>
        <v>7.666666666666667</v>
      </c>
      <c r="Q75" s="36">
        <f>(SUMPRODUCT(1*('base CR'!$A$1:$A$800=B75),('base CR'!$M$1:$M$800))/R75)</f>
        <v>1</v>
      </c>
      <c r="R75" s="15">
        <v>6</v>
      </c>
      <c r="S75" s="13" t="s">
        <v>352</v>
      </c>
      <c r="T75" s="15" t="s">
        <v>466</v>
      </c>
      <c r="U75" s="14"/>
      <c r="V75" s="14"/>
      <c r="W75" s="14"/>
      <c r="X75" s="14"/>
      <c r="Y75" s="14"/>
      <c r="Z75" s="14"/>
      <c r="AA75" s="14"/>
      <c r="AB75" s="14"/>
      <c r="AC75" s="14"/>
      <c r="AD75" s="14"/>
      <c r="AE75" s="14"/>
      <c r="AF75" s="14"/>
      <c r="AG75" s="14"/>
      <c r="AH75" s="14"/>
      <c r="AI75" s="14"/>
      <c r="AJ75" s="14"/>
      <c r="AK75" s="14"/>
      <c r="AL75" s="14"/>
    </row>
    <row r="76" spans="1:38" x14ac:dyDescent="0.25">
      <c r="A76" s="15" t="s">
        <v>75</v>
      </c>
      <c r="B76" s="24">
        <v>1080111</v>
      </c>
      <c r="C76" s="15">
        <v>46</v>
      </c>
      <c r="D76" s="15">
        <f>VLOOKUP(C76,'Base intervenante'!$1:$1048576,4,0)</f>
        <v>2001</v>
      </c>
      <c r="E76" s="15">
        <f>VLOOKUP(C76,'Base intervenante'!$1:$1048576,6,0)</f>
        <v>8</v>
      </c>
      <c r="F76" s="15">
        <f>VLOOKUP(C76,'Base intervenante'!$1:$1048576,29,0)</f>
        <v>30</v>
      </c>
      <c r="G76" s="15">
        <f>VLOOKUP(C76,'Base intervenante'!$1:$1048576,30,0)</f>
        <v>35</v>
      </c>
      <c r="H76" s="15">
        <f>VLOOKUP(C76,'Base intervenante'!$1:$1048576,31,0)</f>
        <v>65</v>
      </c>
      <c r="I76" s="15">
        <f>VLOOKUP(B76,'Base reporting'!$1:$1048576,3,0)</f>
        <v>0</v>
      </c>
      <c r="J76" s="15">
        <f>VLOOKUP(B76,'Base reporting'!$1:$1048576,4,0)</f>
        <v>0</v>
      </c>
      <c r="K76" s="15">
        <f>VLOOKUP(B76,'Base reporting'!$1:$1048576,5,0)</f>
        <v>0</v>
      </c>
      <c r="L76" s="15">
        <f t="shared" si="3"/>
        <v>5</v>
      </c>
      <c r="M76" s="15">
        <f>VLOOKUP(B76,'Base reporting'!$1:$1048576,8,0)</f>
        <v>0</v>
      </c>
      <c r="N76" s="15">
        <f t="shared" si="4"/>
        <v>1</v>
      </c>
      <c r="O76" s="15">
        <f>SUMPRODUCT(1*('base CR'!$A$1:$A$800=B76),('base CR'!$U$1:$U$800))</f>
        <v>1</v>
      </c>
      <c r="P76" s="37">
        <f>(SUMPRODUCT(1*('base CR'!$A$1:$A$800=B76),('base CR'!$W$1:$W$800)))/R76</f>
        <v>7.6</v>
      </c>
      <c r="Q76" s="36">
        <f>(SUMPRODUCT(1*('base CR'!$A$1:$A$800=B76),('base CR'!$M$1:$M$800))/R76)</f>
        <v>1</v>
      </c>
      <c r="R76" s="15">
        <v>5</v>
      </c>
      <c r="S76" s="13" t="s">
        <v>463</v>
      </c>
      <c r="T76" s="14"/>
      <c r="U76" s="14"/>
      <c r="V76" s="14"/>
      <c r="W76" s="14"/>
      <c r="X76" s="14"/>
      <c r="Y76" s="14"/>
      <c r="Z76" s="14"/>
      <c r="AA76" s="14"/>
      <c r="AB76" s="14"/>
      <c r="AC76" s="14"/>
      <c r="AD76" s="14"/>
      <c r="AE76" s="14"/>
      <c r="AF76" s="14"/>
      <c r="AG76" s="14"/>
      <c r="AH76" s="14"/>
      <c r="AI76" s="14"/>
      <c r="AJ76" s="14"/>
      <c r="AK76" s="14"/>
      <c r="AL76" s="14"/>
    </row>
    <row r="77" spans="1:38" x14ac:dyDescent="0.25">
      <c r="A77" s="13" t="s">
        <v>76</v>
      </c>
      <c r="B77" s="25">
        <v>1080162</v>
      </c>
      <c r="C77" s="15">
        <v>46</v>
      </c>
      <c r="D77" s="15">
        <f>VLOOKUP(C77,'Base intervenante'!$1:$1048576,4,0)</f>
        <v>2001</v>
      </c>
      <c r="E77" s="15">
        <f>VLOOKUP(C77,'Base intervenante'!$1:$1048576,6,0)</f>
        <v>8</v>
      </c>
      <c r="F77" s="15">
        <f>VLOOKUP(C77,'Base intervenante'!$1:$1048576,29,0)</f>
        <v>30</v>
      </c>
      <c r="G77" s="15">
        <f>VLOOKUP(C77,'Base intervenante'!$1:$1048576,30,0)</f>
        <v>35</v>
      </c>
      <c r="H77" s="15">
        <f>VLOOKUP(C77,'Base intervenante'!$1:$1048576,31,0)</f>
        <v>65</v>
      </c>
      <c r="I77" s="15">
        <f>VLOOKUP(B77,'Base reporting'!$1:$1048576,3,0)</f>
        <v>0</v>
      </c>
      <c r="J77" s="15">
        <f>VLOOKUP(B77,'Base reporting'!$1:$1048576,4,0)</f>
        <v>0</v>
      </c>
      <c r="K77" s="15">
        <f>VLOOKUP(B77,'Base reporting'!$1:$1048576,5,0)</f>
        <v>0</v>
      </c>
      <c r="L77" s="15">
        <f t="shared" si="3"/>
        <v>7</v>
      </c>
      <c r="M77" s="15">
        <f>VLOOKUP(B77,'Base reporting'!$1:$1048576,8,0)</f>
        <v>0</v>
      </c>
      <c r="N77" s="15">
        <f t="shared" si="4"/>
        <v>1</v>
      </c>
      <c r="O77" s="15">
        <f>SUMPRODUCT(1*('base CR'!$A$1:$A$800=B77),('base CR'!$U$1:$U$800))</f>
        <v>3</v>
      </c>
      <c r="P77" s="37">
        <f>(SUMPRODUCT(1*('base CR'!$A$1:$A$800=B77),('base CR'!$W$1:$W$800)))/R77</f>
        <v>7.7142857142857144</v>
      </c>
      <c r="Q77" s="36">
        <f>(SUMPRODUCT(1*('base CR'!$A$1:$A$800=B77),('base CR'!$M$1:$M$800))/R77)</f>
        <v>0.8571428571428571</v>
      </c>
      <c r="R77" s="15">
        <v>7</v>
      </c>
      <c r="S77" s="13" t="s">
        <v>202</v>
      </c>
      <c r="T77" s="13" t="s">
        <v>352</v>
      </c>
      <c r="U77" s="13" t="s">
        <v>353</v>
      </c>
      <c r="V77" s="13" t="s">
        <v>119</v>
      </c>
      <c r="W77" s="13" t="s">
        <v>331</v>
      </c>
      <c r="X77" s="13" t="s">
        <v>354</v>
      </c>
      <c r="Y77" s="13" t="s">
        <v>355</v>
      </c>
      <c r="Z77" s="14"/>
      <c r="AA77" s="14"/>
      <c r="AB77" s="14"/>
      <c r="AC77" s="14"/>
      <c r="AD77" s="14"/>
      <c r="AE77" s="14"/>
      <c r="AF77" s="14"/>
      <c r="AG77" s="14"/>
      <c r="AH77" s="14"/>
      <c r="AI77" s="14"/>
      <c r="AJ77" s="14"/>
      <c r="AK77" s="14"/>
      <c r="AL77" s="14"/>
    </row>
    <row r="78" spans="1:38" x14ac:dyDescent="0.25">
      <c r="A78" s="13" t="s">
        <v>77</v>
      </c>
      <c r="B78" s="25">
        <v>1080164</v>
      </c>
      <c r="C78" s="15">
        <v>46</v>
      </c>
      <c r="D78" s="15">
        <f>VLOOKUP(C78,'Base intervenante'!$1:$1048576,4,0)</f>
        <v>2001</v>
      </c>
      <c r="E78" s="15">
        <f>VLOOKUP(C78,'Base intervenante'!$1:$1048576,6,0)</f>
        <v>8</v>
      </c>
      <c r="F78" s="15">
        <f>VLOOKUP(C78,'Base intervenante'!$1:$1048576,29,0)</f>
        <v>30</v>
      </c>
      <c r="G78" s="15">
        <f>VLOOKUP(C78,'Base intervenante'!$1:$1048576,30,0)</f>
        <v>35</v>
      </c>
      <c r="H78" s="15">
        <f>VLOOKUP(C78,'Base intervenante'!$1:$1048576,31,0)</f>
        <v>65</v>
      </c>
      <c r="I78" s="15">
        <f>VLOOKUP(B78,'Base reporting'!$1:$1048576,3,0)</f>
        <v>0</v>
      </c>
      <c r="J78" s="15">
        <f>VLOOKUP(B78,'Base reporting'!$1:$1048576,4,0)</f>
        <v>0</v>
      </c>
      <c r="K78" s="15">
        <f>VLOOKUP(B78,'Base reporting'!$1:$1048576,5,0)</f>
        <v>0</v>
      </c>
      <c r="L78" s="15">
        <f t="shared" si="3"/>
        <v>12</v>
      </c>
      <c r="M78" s="15">
        <f>VLOOKUP(B78,'Base reporting'!$1:$1048576,8,0)</f>
        <v>0</v>
      </c>
      <c r="N78" s="15">
        <f t="shared" si="4"/>
        <v>1</v>
      </c>
      <c r="O78" s="15">
        <f>SUMPRODUCT(1*('base CR'!$A$1:$A$800=B78),('base CR'!$U$1:$U$800))</f>
        <v>5</v>
      </c>
      <c r="P78" s="37">
        <f>(SUMPRODUCT(1*('base CR'!$A$1:$A$800=B78),('base CR'!$W$1:$W$800)))/R78</f>
        <v>7.916666666666667</v>
      </c>
      <c r="Q78" s="36">
        <f>(SUMPRODUCT(1*('base CR'!$A$1:$A$800=B78),('base CR'!$M$1:$M$800))/R78)</f>
        <v>0.91666666666666663</v>
      </c>
      <c r="R78" s="15">
        <v>12</v>
      </c>
      <c r="S78" s="13" t="s">
        <v>127</v>
      </c>
      <c r="T78" s="13" t="s">
        <v>116</v>
      </c>
      <c r="U78" s="13" t="s">
        <v>356</v>
      </c>
      <c r="V78" s="13" t="s">
        <v>356</v>
      </c>
      <c r="W78" s="13" t="s">
        <v>357</v>
      </c>
      <c r="X78" s="13" t="s">
        <v>357</v>
      </c>
      <c r="Y78" s="13" t="s">
        <v>358</v>
      </c>
      <c r="Z78" s="13" t="s">
        <v>358</v>
      </c>
      <c r="AA78" s="13" t="s">
        <v>359</v>
      </c>
      <c r="AB78" s="13" t="s">
        <v>359</v>
      </c>
      <c r="AC78" s="13" t="s">
        <v>360</v>
      </c>
      <c r="AD78" s="13" t="s">
        <v>360</v>
      </c>
      <c r="AE78" s="14"/>
      <c r="AF78" s="14"/>
      <c r="AG78" s="14"/>
      <c r="AH78" s="14"/>
      <c r="AI78" s="14"/>
      <c r="AJ78" s="14"/>
      <c r="AK78" s="14"/>
      <c r="AL78" s="14"/>
    </row>
    <row r="79" spans="1:38" x14ac:dyDescent="0.25">
      <c r="A79" s="15" t="s">
        <v>78</v>
      </c>
      <c r="B79" s="24">
        <v>1090005</v>
      </c>
      <c r="C79" s="15">
        <v>44</v>
      </c>
      <c r="D79" s="15">
        <f>VLOOKUP(C79,'Base intervenante'!$1:$1048576,4,0)</f>
        <v>1999</v>
      </c>
      <c r="E79" s="15">
        <f>VLOOKUP(C79,'Base intervenante'!$1:$1048576,6,0)</f>
        <v>8</v>
      </c>
      <c r="F79" s="15">
        <f>VLOOKUP(C79,'Base intervenante'!$1:$1048576,29,0)</f>
        <v>28</v>
      </c>
      <c r="G79" s="15">
        <f>VLOOKUP(C79,'Base intervenante'!$1:$1048576,30,0)</f>
        <v>33</v>
      </c>
      <c r="H79" s="15">
        <f>VLOOKUP(C79,'Base intervenante'!$1:$1048576,31,0)</f>
        <v>61</v>
      </c>
      <c r="I79" s="15">
        <f>VLOOKUP(B79,'Base reporting'!$1:$1048576,3,0)</f>
        <v>0</v>
      </c>
      <c r="J79" s="15">
        <f>VLOOKUP(B79,'Base reporting'!$1:$1048576,4,0)</f>
        <v>0</v>
      </c>
      <c r="K79" s="15">
        <f>VLOOKUP(B79,'Base reporting'!$1:$1048576,5,0)</f>
        <v>0</v>
      </c>
      <c r="L79" s="15">
        <f t="shared" si="3"/>
        <v>5</v>
      </c>
      <c r="M79" s="15">
        <f>VLOOKUP(B79,'Base reporting'!$1:$1048576,8,0)</f>
        <v>0</v>
      </c>
      <c r="N79" s="15">
        <f t="shared" si="4"/>
        <v>1</v>
      </c>
      <c r="O79" s="15">
        <f>SUMPRODUCT(1*('base CR'!$A$1:$A$800=B79),('base CR'!$U$1:$U$800))</f>
        <v>2</v>
      </c>
      <c r="P79" s="37">
        <f>(SUMPRODUCT(1*('base CR'!$A$1:$A$800=B79),('base CR'!$W$1:$W$800)))/R79</f>
        <v>8.3000000000000007</v>
      </c>
      <c r="Q79" s="36">
        <f>(SUMPRODUCT(1*('base CR'!$A$1:$A$800=B79),('base CR'!$M$1:$M$800))/R79)</f>
        <v>0.6</v>
      </c>
      <c r="R79" s="15">
        <v>5</v>
      </c>
      <c r="S79" s="15" t="s">
        <v>361</v>
      </c>
      <c r="T79" s="15" t="s">
        <v>362</v>
      </c>
      <c r="U79" s="15" t="s">
        <v>363</v>
      </c>
      <c r="V79" s="15" t="s">
        <v>291</v>
      </c>
      <c r="W79" s="15" t="s">
        <v>188</v>
      </c>
      <c r="X79" s="14"/>
      <c r="Y79" s="14"/>
      <c r="Z79" s="14"/>
      <c r="AA79" s="14"/>
      <c r="AB79" s="14"/>
      <c r="AC79" s="14"/>
      <c r="AD79" s="14"/>
      <c r="AE79" s="14"/>
      <c r="AF79" s="14"/>
      <c r="AG79" s="14"/>
      <c r="AH79" s="14"/>
      <c r="AI79" s="14"/>
      <c r="AJ79" s="14"/>
      <c r="AK79" s="14"/>
      <c r="AL79" s="14"/>
    </row>
    <row r="80" spans="1:38" x14ac:dyDescent="0.25">
      <c r="A80" s="15" t="s">
        <v>79</v>
      </c>
      <c r="B80" s="24">
        <v>1090014</v>
      </c>
      <c r="C80" s="15">
        <v>59</v>
      </c>
      <c r="D80" s="15">
        <f>VLOOKUP(C80,'Base intervenante'!$1:$1048576,4,0)</f>
        <v>2003</v>
      </c>
      <c r="E80" s="15">
        <f>VLOOKUP(C80,'Base intervenante'!$1:$1048576,6,0)</f>
        <v>9</v>
      </c>
      <c r="F80" s="15">
        <f>VLOOKUP(C80,'Base intervenante'!$1:$1048576,29,0)</f>
        <v>29</v>
      </c>
      <c r="G80" s="15">
        <f>VLOOKUP(C80,'Base intervenante'!$1:$1048576,30,0)</f>
        <v>35</v>
      </c>
      <c r="H80" s="15">
        <f>VLOOKUP(C80,'Base intervenante'!$1:$1048576,31,0)</f>
        <v>64</v>
      </c>
      <c r="I80" s="15">
        <f>VLOOKUP(B80,'Base reporting'!$1:$1048576,3,0)</f>
        <v>1</v>
      </c>
      <c r="J80" s="15">
        <f>VLOOKUP(B80,'Base reporting'!$1:$1048576,4,0)</f>
        <v>6</v>
      </c>
      <c r="K80" s="15">
        <f>VLOOKUP(B80,'Base reporting'!$1:$1048576,5,0)</f>
        <v>3</v>
      </c>
      <c r="L80" s="15">
        <f t="shared" si="3"/>
        <v>10</v>
      </c>
      <c r="M80" s="15" t="str">
        <f>VLOOKUP(B80,'Base reporting'!$1:$1048576,8,0)</f>
        <v>X</v>
      </c>
      <c r="N80" s="15">
        <f t="shared" si="4"/>
        <v>1</v>
      </c>
      <c r="O80" s="15">
        <f>SUMPRODUCT(1*('base CR'!$A$1:$A$800=B80),('base CR'!$U$1:$U$800))</f>
        <v>1</v>
      </c>
      <c r="P80" s="37">
        <f>(SUMPRODUCT(1*('base CR'!$A$1:$A$800=B80),('base CR'!$W$1:$W$800)))/R80</f>
        <v>8.5</v>
      </c>
      <c r="Q80" s="36">
        <f>(SUMPRODUCT(1*('base CR'!$A$1:$A$800=B80),('base CR'!$M$1:$M$800))/R80)</f>
        <v>1</v>
      </c>
      <c r="R80" s="15">
        <v>1</v>
      </c>
      <c r="S80" s="15" t="s">
        <v>171</v>
      </c>
      <c r="T80" s="14"/>
      <c r="U80" s="14"/>
      <c r="V80" s="14"/>
      <c r="W80" s="14"/>
      <c r="X80" s="14"/>
      <c r="Y80" s="14"/>
      <c r="Z80" s="14"/>
      <c r="AA80" s="14"/>
      <c r="AB80" s="14"/>
      <c r="AC80" s="14"/>
      <c r="AD80" s="14"/>
      <c r="AE80" s="14"/>
      <c r="AF80" s="14"/>
      <c r="AG80" s="14"/>
      <c r="AH80" s="14"/>
      <c r="AI80" s="14"/>
      <c r="AJ80" s="14"/>
      <c r="AK80" s="14"/>
      <c r="AL80" s="14"/>
    </row>
    <row r="81" spans="1:38" x14ac:dyDescent="0.25">
      <c r="A81" s="15" t="s">
        <v>80</v>
      </c>
      <c r="B81" s="24">
        <v>1090015</v>
      </c>
      <c r="C81" s="15">
        <v>59</v>
      </c>
      <c r="D81" s="15">
        <f>VLOOKUP(C81,'Base intervenante'!$1:$1048576,4,0)</f>
        <v>2003</v>
      </c>
      <c r="E81" s="15">
        <f>VLOOKUP(C81,'Base intervenante'!$1:$1048576,6,0)</f>
        <v>9</v>
      </c>
      <c r="F81" s="15">
        <f>VLOOKUP(C81,'Base intervenante'!$1:$1048576,29,0)</f>
        <v>29</v>
      </c>
      <c r="G81" s="15">
        <f>VLOOKUP(C81,'Base intervenante'!$1:$1048576,30,0)</f>
        <v>35</v>
      </c>
      <c r="H81" s="15">
        <f>VLOOKUP(C81,'Base intervenante'!$1:$1048576,31,0)</f>
        <v>64</v>
      </c>
      <c r="I81" s="15">
        <f>VLOOKUP(B81,'Base reporting'!$1:$1048576,3,0)</f>
        <v>1</v>
      </c>
      <c r="J81" s="15">
        <f>VLOOKUP(B81,'Base reporting'!$1:$1048576,4,0)</f>
        <v>5</v>
      </c>
      <c r="K81" s="15">
        <f>VLOOKUP(B81,'Base reporting'!$1:$1048576,5,0)</f>
        <v>1</v>
      </c>
      <c r="L81" s="15">
        <f t="shared" si="3"/>
        <v>7</v>
      </c>
      <c r="M81" s="15" t="str">
        <f>VLOOKUP(B81,'Base reporting'!$1:$1048576,8,0)</f>
        <v>X</v>
      </c>
      <c r="N81" s="15">
        <f t="shared" si="4"/>
        <v>0</v>
      </c>
      <c r="O81" s="15">
        <f>SUMPRODUCT(1*('base CR'!$A$1:$A$800=B81),('base CR'!$U$1:$U$800))</f>
        <v>0</v>
      </c>
      <c r="P81" s="37">
        <f>(SUMPRODUCT(1*('base CR'!$A$1:$A$800=B81),('base CR'!$W$1:$W$800)))/R81</f>
        <v>6</v>
      </c>
      <c r="Q81" s="36">
        <f>(SUMPRODUCT(1*('base CR'!$A$1:$A$800=B81),('base CR'!$M$1:$M$800))/R81)</f>
        <v>1</v>
      </c>
      <c r="R81" s="15">
        <v>2</v>
      </c>
      <c r="S81" s="15" t="s">
        <v>256</v>
      </c>
      <c r="T81" s="15" t="s">
        <v>364</v>
      </c>
      <c r="U81" s="14"/>
      <c r="V81" s="14"/>
      <c r="W81" s="14"/>
      <c r="X81" s="14"/>
      <c r="Y81" s="14"/>
      <c r="Z81" s="14"/>
      <c r="AA81" s="14"/>
      <c r="AB81" s="14"/>
      <c r="AC81" s="14"/>
      <c r="AD81" s="14"/>
      <c r="AE81" s="14"/>
      <c r="AF81" s="14"/>
      <c r="AG81" s="14"/>
      <c r="AH81" s="14"/>
      <c r="AI81" s="14"/>
      <c r="AJ81" s="14"/>
      <c r="AK81" s="14"/>
      <c r="AL81" s="14"/>
    </row>
    <row r="82" spans="1:38" x14ac:dyDescent="0.25">
      <c r="A82" s="13" t="s">
        <v>81</v>
      </c>
      <c r="B82" s="25">
        <v>1090022</v>
      </c>
      <c r="C82" s="15">
        <v>53</v>
      </c>
      <c r="D82" s="15">
        <f>VLOOKUP(C82,'Base intervenante'!$1:$1048576,4,0)</f>
        <v>2014</v>
      </c>
      <c r="E82" s="15">
        <f>VLOOKUP(C82,'Base intervenante'!$1:$1048576,6,0)</f>
        <v>9</v>
      </c>
      <c r="F82" s="15">
        <f>VLOOKUP(C82,'Base intervenante'!$1:$1048576,29,0)</f>
        <v>35</v>
      </c>
      <c r="G82" s="15">
        <f>VLOOKUP(C82,'Base intervenante'!$1:$1048576,30,0)</f>
        <v>36</v>
      </c>
      <c r="H82" s="15">
        <f>VLOOKUP(C82,'Base intervenante'!$1:$1048576,31,0)</f>
        <v>71</v>
      </c>
      <c r="I82" s="15">
        <f>VLOOKUP(B82,'Base reporting'!$1:$1048576,3,0)</f>
        <v>1</v>
      </c>
      <c r="J82" s="15">
        <f>VLOOKUP(B82,'Base reporting'!$1:$1048576,4,0)</f>
        <v>3</v>
      </c>
      <c r="K82" s="15">
        <f>VLOOKUP(B82,'Base reporting'!$1:$1048576,5,0)</f>
        <v>0</v>
      </c>
      <c r="L82" s="15">
        <f t="shared" si="3"/>
        <v>5</v>
      </c>
      <c r="M82" s="15">
        <f>VLOOKUP(B82,'Base reporting'!$1:$1048576,8,0)</f>
        <v>0</v>
      </c>
      <c r="N82" s="15">
        <f t="shared" si="4"/>
        <v>1</v>
      </c>
      <c r="O82" s="15">
        <f>SUMPRODUCT(1*('base CR'!$A$1:$A$800=B82),('base CR'!$U$1:$U$800))</f>
        <v>3</v>
      </c>
      <c r="P82" s="37">
        <f>(SUMPRODUCT(1*('base CR'!$A$1:$A$800=B82),('base CR'!$W$1:$W$800)))/R82</f>
        <v>9.8000000000000007</v>
      </c>
      <c r="Q82" s="36">
        <f>(SUMPRODUCT(1*('base CR'!$A$1:$A$800=B82),('base CR'!$M$1:$M$800))/R82)</f>
        <v>0.8</v>
      </c>
      <c r="R82" s="15">
        <v>5</v>
      </c>
      <c r="S82" s="13" t="s">
        <v>365</v>
      </c>
      <c r="T82" s="13" t="s">
        <v>366</v>
      </c>
      <c r="U82" s="13" t="s">
        <v>175</v>
      </c>
      <c r="V82" s="13" t="s">
        <v>154</v>
      </c>
      <c r="W82" s="13" t="s">
        <v>201</v>
      </c>
      <c r="X82" s="14"/>
      <c r="Y82" s="14"/>
      <c r="Z82" s="14"/>
      <c r="AA82" s="14"/>
      <c r="AB82" s="14"/>
      <c r="AC82" s="14"/>
      <c r="AD82" s="14"/>
      <c r="AE82" s="14"/>
      <c r="AF82" s="14"/>
      <c r="AG82" s="14"/>
      <c r="AH82" s="14"/>
      <c r="AI82" s="14"/>
      <c r="AJ82" s="14"/>
      <c r="AK82" s="14"/>
      <c r="AL82" s="14"/>
    </row>
    <row r="83" spans="1:38" x14ac:dyDescent="0.25">
      <c r="A83" s="13" t="s">
        <v>82</v>
      </c>
      <c r="B83" s="25">
        <v>1090024</v>
      </c>
      <c r="C83" s="15">
        <v>53</v>
      </c>
      <c r="D83" s="15">
        <f>VLOOKUP(C83,'Base intervenante'!$1:$1048576,4,0)</f>
        <v>2014</v>
      </c>
      <c r="E83" s="15">
        <f>VLOOKUP(C83,'Base intervenante'!$1:$1048576,6,0)</f>
        <v>9</v>
      </c>
      <c r="F83" s="15">
        <f>VLOOKUP(C83,'Base intervenante'!$1:$1048576,29,0)</f>
        <v>35</v>
      </c>
      <c r="G83" s="15">
        <f>VLOOKUP(C83,'Base intervenante'!$1:$1048576,30,0)</f>
        <v>36</v>
      </c>
      <c r="H83" s="15">
        <f>VLOOKUP(C83,'Base intervenante'!$1:$1048576,31,0)</f>
        <v>71</v>
      </c>
      <c r="I83" s="15">
        <f>VLOOKUP(B83,'Base reporting'!$1:$1048576,3,0)</f>
        <v>2</v>
      </c>
      <c r="J83" s="15">
        <f>VLOOKUP(B83,'Base reporting'!$1:$1048576,4,0)</f>
        <v>2</v>
      </c>
      <c r="K83" s="15">
        <f>VLOOKUP(B83,'Base reporting'!$1:$1048576,5,0)</f>
        <v>0</v>
      </c>
      <c r="L83" s="15">
        <f t="shared" si="3"/>
        <v>4</v>
      </c>
      <c r="M83" s="15">
        <f>VLOOKUP(B83,'Base reporting'!$1:$1048576,8,0)</f>
        <v>0</v>
      </c>
      <c r="N83" s="15">
        <f t="shared" si="4"/>
        <v>1</v>
      </c>
      <c r="O83" s="15">
        <f>SUMPRODUCT(1*('base CR'!$A$1:$A$800=B83),('base CR'!$U$1:$U$800))</f>
        <v>1</v>
      </c>
      <c r="P83" s="37">
        <f>(SUMPRODUCT(1*('base CR'!$A$1:$A$800=B83),('base CR'!$W$1:$W$800)))/R83</f>
        <v>10</v>
      </c>
      <c r="Q83" s="36">
        <f>(SUMPRODUCT(1*('base CR'!$A$1:$A$800=B83),('base CR'!$M$1:$M$800))/R83)</f>
        <v>0.25</v>
      </c>
      <c r="R83" s="15">
        <v>4</v>
      </c>
      <c r="S83" s="13" t="s">
        <v>140</v>
      </c>
      <c r="T83" s="13" t="s">
        <v>118</v>
      </c>
      <c r="U83" s="13" t="s">
        <v>367</v>
      </c>
      <c r="V83" s="13" t="s">
        <v>154</v>
      </c>
      <c r="W83" s="14"/>
      <c r="X83" s="14"/>
      <c r="Y83" s="14"/>
      <c r="Z83" s="14"/>
      <c r="AA83" s="14"/>
      <c r="AB83" s="14"/>
      <c r="AC83" s="14"/>
      <c r="AD83" s="14"/>
      <c r="AE83" s="14"/>
      <c r="AF83" s="14"/>
      <c r="AG83" s="14"/>
      <c r="AH83" s="14"/>
      <c r="AI83" s="14"/>
      <c r="AJ83" s="14"/>
      <c r="AK83" s="14"/>
      <c r="AL83" s="14"/>
    </row>
    <row r="84" spans="1:38" x14ac:dyDescent="0.25">
      <c r="A84" s="15" t="s">
        <v>83</v>
      </c>
      <c r="B84" s="24">
        <v>1090029</v>
      </c>
      <c r="C84" s="15">
        <v>53</v>
      </c>
      <c r="D84" s="15">
        <f>VLOOKUP(C84,'Base intervenante'!$1:$1048576,4,0)</f>
        <v>2014</v>
      </c>
      <c r="E84" s="15">
        <f>VLOOKUP(C84,'Base intervenante'!$1:$1048576,6,0)</f>
        <v>9</v>
      </c>
      <c r="F84" s="15">
        <f>VLOOKUP(C84,'Base intervenante'!$1:$1048576,29,0)</f>
        <v>35</v>
      </c>
      <c r="G84" s="15">
        <f>VLOOKUP(C84,'Base intervenante'!$1:$1048576,30,0)</f>
        <v>36</v>
      </c>
      <c r="H84" s="15">
        <f>VLOOKUP(C84,'Base intervenante'!$1:$1048576,31,0)</f>
        <v>71</v>
      </c>
      <c r="I84" s="15">
        <f>VLOOKUP(B84,'Base reporting'!$1:$1048576,3,0)</f>
        <v>3</v>
      </c>
      <c r="J84" s="15">
        <f>VLOOKUP(B84,'Base reporting'!$1:$1048576,4,0)</f>
        <v>6</v>
      </c>
      <c r="K84" s="15">
        <f>VLOOKUP(B84,'Base reporting'!$1:$1048576,5,0)</f>
        <v>1</v>
      </c>
      <c r="L84" s="15">
        <f t="shared" si="3"/>
        <v>10</v>
      </c>
      <c r="M84" s="15" t="str">
        <f>VLOOKUP(B84,'Base reporting'!$1:$1048576,8,0)</f>
        <v xml:space="preserve">X </v>
      </c>
      <c r="N84" s="15">
        <f t="shared" si="4"/>
        <v>1</v>
      </c>
      <c r="O84" s="15">
        <f>SUMPRODUCT(1*('base CR'!$A$1:$A$800=B84),('base CR'!$U$1:$U$800))</f>
        <v>2</v>
      </c>
      <c r="P84" s="37">
        <f>(SUMPRODUCT(1*('base CR'!$A$1:$A$800=B84),('base CR'!$W$1:$W$800)))/R84</f>
        <v>9.6999999999999993</v>
      </c>
      <c r="Q84" s="36">
        <f>(SUMPRODUCT(1*('base CR'!$A$1:$A$800=B84),('base CR'!$M$1:$M$800))/R84)</f>
        <v>1</v>
      </c>
      <c r="R84" s="15">
        <v>5</v>
      </c>
      <c r="S84" s="15" t="s">
        <v>312</v>
      </c>
      <c r="T84" s="15" t="s">
        <v>368</v>
      </c>
      <c r="U84" s="15" t="s">
        <v>369</v>
      </c>
      <c r="V84" s="15" t="s">
        <v>181</v>
      </c>
      <c r="W84" s="15" t="s">
        <v>125</v>
      </c>
      <c r="X84" s="14"/>
      <c r="Y84" s="14"/>
      <c r="Z84" s="14"/>
      <c r="AA84" s="14"/>
      <c r="AB84" s="14"/>
      <c r="AC84" s="14"/>
      <c r="AD84" s="14"/>
      <c r="AE84" s="14"/>
      <c r="AF84" s="14"/>
      <c r="AG84" s="14"/>
      <c r="AH84" s="14"/>
      <c r="AI84" s="14"/>
      <c r="AJ84" s="14"/>
      <c r="AK84" s="14"/>
      <c r="AL84" s="14"/>
    </row>
    <row r="85" spans="1:38" x14ac:dyDescent="0.25">
      <c r="A85" s="15" t="s">
        <v>84</v>
      </c>
      <c r="B85" s="24">
        <v>1090030</v>
      </c>
      <c r="C85" s="15">
        <v>53</v>
      </c>
      <c r="D85" s="15">
        <f>VLOOKUP(C85,'Base intervenante'!$1:$1048576,4,0)</f>
        <v>2014</v>
      </c>
      <c r="E85" s="15">
        <f>VLOOKUP(C85,'Base intervenante'!$1:$1048576,6,0)</f>
        <v>9</v>
      </c>
      <c r="F85" s="15">
        <f>VLOOKUP(C85,'Base intervenante'!$1:$1048576,29,0)</f>
        <v>35</v>
      </c>
      <c r="G85" s="15">
        <f>VLOOKUP(C85,'Base intervenante'!$1:$1048576,30,0)</f>
        <v>36</v>
      </c>
      <c r="H85" s="15">
        <f>VLOOKUP(C85,'Base intervenante'!$1:$1048576,31,0)</f>
        <v>71</v>
      </c>
      <c r="I85" s="15">
        <f>VLOOKUP(B85,'Base reporting'!$1:$1048576,3,0)</f>
        <v>3</v>
      </c>
      <c r="J85" s="15">
        <f>VLOOKUP(B85,'Base reporting'!$1:$1048576,4,0)</f>
        <v>6</v>
      </c>
      <c r="K85" s="15">
        <f>VLOOKUP(B85,'Base reporting'!$1:$1048576,5,0)</f>
        <v>6</v>
      </c>
      <c r="L85" s="15">
        <f t="shared" si="3"/>
        <v>15</v>
      </c>
      <c r="M85" s="15">
        <f>VLOOKUP(B85,'Base reporting'!$1:$1048576,8,0)</f>
        <v>0</v>
      </c>
      <c r="N85" s="15">
        <f t="shared" si="4"/>
        <v>1</v>
      </c>
      <c r="O85" s="15">
        <f>SUMPRODUCT(1*('base CR'!$A$1:$A$800=B85),('base CR'!$U$1:$U$800))</f>
        <v>2</v>
      </c>
      <c r="P85" s="37">
        <f>(SUMPRODUCT(1*('base CR'!$A$1:$A$800=B85),('base CR'!$W$1:$W$800)))/R85</f>
        <v>9.2777777777777786</v>
      </c>
      <c r="Q85" s="36">
        <f>(SUMPRODUCT(1*('base CR'!$A$1:$A$800=B85),('base CR'!$M$1:$M$800))/R85)</f>
        <v>0.88888888888888884</v>
      </c>
      <c r="R85" s="15">
        <v>9</v>
      </c>
      <c r="S85" s="13" t="s">
        <v>370</v>
      </c>
      <c r="T85" s="15" t="s">
        <v>192</v>
      </c>
      <c r="U85" s="15" t="s">
        <v>307</v>
      </c>
      <c r="V85" s="15" t="s">
        <v>371</v>
      </c>
      <c r="W85" s="15" t="s">
        <v>259</v>
      </c>
      <c r="X85" s="15" t="s">
        <v>289</v>
      </c>
      <c r="Y85" s="15" t="s">
        <v>372</v>
      </c>
      <c r="Z85" s="15" t="s">
        <v>373</v>
      </c>
      <c r="AA85" s="13" t="s">
        <v>374</v>
      </c>
      <c r="AB85" s="14"/>
      <c r="AC85" s="14"/>
      <c r="AD85" s="14"/>
      <c r="AE85" s="14"/>
      <c r="AF85" s="14"/>
      <c r="AG85" s="14"/>
      <c r="AH85" s="14"/>
      <c r="AI85" s="14"/>
      <c r="AJ85" s="14"/>
      <c r="AK85" s="14"/>
      <c r="AL85" s="14"/>
    </row>
    <row r="86" spans="1:38" x14ac:dyDescent="0.25">
      <c r="A86" s="15" t="s">
        <v>85</v>
      </c>
      <c r="B86" s="24">
        <v>1090069</v>
      </c>
      <c r="C86" s="15">
        <v>59</v>
      </c>
      <c r="D86" s="15">
        <f>VLOOKUP(C86,'Base intervenante'!$1:$1048576,4,0)</f>
        <v>2003</v>
      </c>
      <c r="E86" s="15">
        <f>VLOOKUP(C86,'Base intervenante'!$1:$1048576,6,0)</f>
        <v>9</v>
      </c>
      <c r="F86" s="15">
        <f>VLOOKUP(C86,'Base intervenante'!$1:$1048576,29,0)</f>
        <v>29</v>
      </c>
      <c r="G86" s="15">
        <f>VLOOKUP(C86,'Base intervenante'!$1:$1048576,30,0)</f>
        <v>35</v>
      </c>
      <c r="H86" s="15">
        <f>VLOOKUP(C86,'Base intervenante'!$1:$1048576,31,0)</f>
        <v>64</v>
      </c>
      <c r="I86" s="15">
        <f>VLOOKUP(B86,'Base reporting'!$1:$1048576,3,0)</f>
        <v>1</v>
      </c>
      <c r="J86" s="15">
        <f>VLOOKUP(B86,'Base reporting'!$1:$1048576,4,0)</f>
        <v>6</v>
      </c>
      <c r="K86" s="15">
        <f>VLOOKUP(B86,'Base reporting'!$1:$1048576,5,0)</f>
        <v>1</v>
      </c>
      <c r="L86" s="15">
        <f t="shared" si="3"/>
        <v>8</v>
      </c>
      <c r="M86" s="15">
        <f>VLOOKUP(B86,'Base reporting'!$1:$1048576,8,0)</f>
        <v>0</v>
      </c>
      <c r="N86" s="15">
        <f t="shared" si="4"/>
        <v>0</v>
      </c>
      <c r="O86" s="15">
        <f>SUMPRODUCT(1*('base CR'!$A$1:$A$800=B86),('base CR'!$U$1:$U$800))</f>
        <v>0</v>
      </c>
      <c r="P86" s="37">
        <f>(SUMPRODUCT(1*('base CR'!$A$1:$A$800=B86),('base CR'!$W$1:$W$800)))/R86</f>
        <v>9</v>
      </c>
      <c r="Q86" s="36">
        <f>(SUMPRODUCT(1*('base CR'!$A$1:$A$800=B86),('base CR'!$M$1:$M$800))/R86)</f>
        <v>1</v>
      </c>
      <c r="R86" s="15">
        <v>1</v>
      </c>
      <c r="S86" s="15" t="s">
        <v>262</v>
      </c>
      <c r="T86" s="14"/>
      <c r="U86" s="14"/>
      <c r="V86" s="14"/>
      <c r="W86" s="14"/>
      <c r="X86" s="14"/>
      <c r="Y86" s="14"/>
      <c r="Z86" s="14"/>
      <c r="AA86" s="14"/>
      <c r="AB86" s="14"/>
      <c r="AC86" s="14"/>
      <c r="AD86" s="14"/>
      <c r="AE86" s="14"/>
      <c r="AF86" s="14"/>
      <c r="AG86" s="14"/>
      <c r="AH86" s="14"/>
      <c r="AI86" s="14"/>
      <c r="AJ86" s="14"/>
      <c r="AK86" s="14"/>
      <c r="AL86" s="14"/>
    </row>
    <row r="87" spans="1:38" x14ac:dyDescent="0.25">
      <c r="A87" s="15" t="s">
        <v>86</v>
      </c>
      <c r="B87" s="24">
        <v>1090070</v>
      </c>
      <c r="C87" s="15">
        <v>59</v>
      </c>
      <c r="D87" s="15">
        <f>VLOOKUP(C87,'Base intervenante'!$1:$1048576,4,0)</f>
        <v>2003</v>
      </c>
      <c r="E87" s="15">
        <f>VLOOKUP(C87,'Base intervenante'!$1:$1048576,6,0)</f>
        <v>9</v>
      </c>
      <c r="F87" s="15">
        <f>VLOOKUP(C87,'Base intervenante'!$1:$1048576,29,0)</f>
        <v>29</v>
      </c>
      <c r="G87" s="15">
        <f>VLOOKUP(C87,'Base intervenante'!$1:$1048576,30,0)</f>
        <v>35</v>
      </c>
      <c r="H87" s="15">
        <f>VLOOKUP(C87,'Base intervenante'!$1:$1048576,31,0)</f>
        <v>64</v>
      </c>
      <c r="I87" s="15">
        <f>VLOOKUP(B87,'Base reporting'!$1:$1048576,3,0)</f>
        <v>2</v>
      </c>
      <c r="J87" s="15">
        <f>VLOOKUP(B87,'Base reporting'!$1:$1048576,4,0)</f>
        <v>5</v>
      </c>
      <c r="K87" s="15">
        <f>VLOOKUP(B87,'Base reporting'!$1:$1048576,5,0)</f>
        <v>1</v>
      </c>
      <c r="L87" s="15">
        <f t="shared" si="3"/>
        <v>8</v>
      </c>
      <c r="M87" s="15">
        <f>VLOOKUP(B87,'Base reporting'!$1:$1048576,8,0)</f>
        <v>0</v>
      </c>
      <c r="N87" s="15">
        <f t="shared" si="4"/>
        <v>0</v>
      </c>
      <c r="O87" s="15">
        <f>SUMPRODUCT(1*('base CR'!$A$1:$A$800=B87),('base CR'!$U$1:$U$800))</f>
        <v>0</v>
      </c>
      <c r="P87" s="37">
        <f>(SUMPRODUCT(1*('base CR'!$A$1:$A$800=B87),('base CR'!$W$1:$W$800)))/R87</f>
        <v>7</v>
      </c>
      <c r="Q87" s="36">
        <f>(SUMPRODUCT(1*('base CR'!$A$1:$A$800=B87),('base CR'!$M$1:$M$800))/R87)</f>
        <v>1</v>
      </c>
      <c r="R87" s="15">
        <v>1</v>
      </c>
      <c r="S87" s="15" t="s">
        <v>112</v>
      </c>
      <c r="T87" s="14"/>
      <c r="U87" s="14"/>
      <c r="V87" s="14"/>
      <c r="W87" s="14"/>
      <c r="X87" s="14"/>
      <c r="Y87" s="14"/>
      <c r="Z87" s="14"/>
      <c r="AA87" s="14"/>
      <c r="AB87" s="14"/>
      <c r="AC87" s="14"/>
      <c r="AD87" s="14"/>
      <c r="AE87" s="14"/>
      <c r="AF87" s="14"/>
      <c r="AG87" s="14"/>
      <c r="AH87" s="14"/>
      <c r="AI87" s="14"/>
      <c r="AJ87" s="14"/>
      <c r="AK87" s="14"/>
      <c r="AL87" s="14"/>
    </row>
    <row r="88" spans="1:38" x14ac:dyDescent="0.25">
      <c r="A88" s="15" t="s">
        <v>87</v>
      </c>
      <c r="B88" s="24">
        <v>1090082</v>
      </c>
      <c r="C88" s="15">
        <v>93</v>
      </c>
      <c r="D88" s="15">
        <f>VLOOKUP(C88,'Base intervenante'!$1:$1048576,4,0)</f>
        <v>2002</v>
      </c>
      <c r="E88" s="15">
        <f>VLOOKUP(C88,'Base intervenante'!$1:$1048576,6,0)</f>
        <v>8</v>
      </c>
      <c r="F88" s="15">
        <f>VLOOKUP(C88,'Base intervenante'!$1:$1048576,29,0)</f>
        <v>30</v>
      </c>
      <c r="G88" s="15">
        <f>VLOOKUP(C88,'Base intervenante'!$1:$1048576,30,0)</f>
        <v>29</v>
      </c>
      <c r="H88" s="15">
        <f>VLOOKUP(C88,'Base intervenante'!$1:$1048576,31,0)</f>
        <v>59</v>
      </c>
      <c r="I88" s="15">
        <f>VLOOKUP(B88,'Base reporting'!$1:$1048576,3,0)</f>
        <v>0</v>
      </c>
      <c r="J88" s="15">
        <f>VLOOKUP(B88,'Base reporting'!$1:$1048576,4,0)</f>
        <v>0</v>
      </c>
      <c r="K88" s="15">
        <f>VLOOKUP(B88,'Base reporting'!$1:$1048576,5,0)</f>
        <v>0</v>
      </c>
      <c r="L88" s="15">
        <f t="shared" si="3"/>
        <v>3</v>
      </c>
      <c r="M88" s="15">
        <f>VLOOKUP(B88,'Base reporting'!$1:$1048576,8,0)</f>
        <v>0</v>
      </c>
      <c r="N88" s="15">
        <f t="shared" si="4"/>
        <v>1</v>
      </c>
      <c r="O88" s="15">
        <f>SUMPRODUCT(1*('base CR'!$A$1:$A$800=B88),('base CR'!$U$1:$U$800))</f>
        <v>1</v>
      </c>
      <c r="P88" s="37">
        <f>(SUMPRODUCT(1*('base CR'!$A$1:$A$800=B88),('base CR'!$W$1:$W$800)))/R88</f>
        <v>6.666666666666667</v>
      </c>
      <c r="Q88" s="36">
        <f>(SUMPRODUCT(1*('base CR'!$A$1:$A$800=B88),('base CR'!$M$1:$M$800))/R88)</f>
        <v>1</v>
      </c>
      <c r="R88" s="15">
        <v>3</v>
      </c>
      <c r="S88" s="13" t="s">
        <v>375</v>
      </c>
      <c r="T88" s="15" t="s">
        <v>114</v>
      </c>
      <c r="U88" s="15" t="s">
        <v>376</v>
      </c>
      <c r="V88" s="14"/>
      <c r="W88" s="14"/>
      <c r="X88" s="14"/>
      <c r="Y88" s="14"/>
      <c r="Z88" s="14"/>
      <c r="AA88" s="14"/>
      <c r="AB88" s="14"/>
      <c r="AC88" s="14"/>
      <c r="AD88" s="14"/>
      <c r="AE88" s="14"/>
      <c r="AF88" s="14"/>
      <c r="AG88" s="14"/>
      <c r="AH88" s="14"/>
      <c r="AI88" s="14"/>
      <c r="AJ88" s="14"/>
      <c r="AK88" s="14"/>
      <c r="AL88" s="14"/>
    </row>
    <row r="89" spans="1:38" x14ac:dyDescent="0.25">
      <c r="A89" s="15" t="s">
        <v>88</v>
      </c>
      <c r="B89" s="24">
        <v>1100034</v>
      </c>
      <c r="C89" s="15">
        <v>100</v>
      </c>
      <c r="D89" s="15">
        <f>VLOOKUP(C89,'Base intervenante'!$1:$1048576,4,0)</f>
        <v>2007</v>
      </c>
      <c r="E89" s="15">
        <f>VLOOKUP(C89,'Base intervenante'!$1:$1048576,6,0)</f>
        <v>9</v>
      </c>
      <c r="F89" s="15">
        <f>VLOOKUP(C89,'Base intervenante'!$1:$1048576,29,0)</f>
        <v>27</v>
      </c>
      <c r="G89" s="15">
        <f>VLOOKUP(C89,'Base intervenante'!$1:$1048576,30,0)</f>
        <v>30</v>
      </c>
      <c r="H89" s="15">
        <f>VLOOKUP(C89,'Base intervenante'!$1:$1048576,31,0)</f>
        <v>57</v>
      </c>
      <c r="I89" s="15">
        <f>VLOOKUP(B89,'Base reporting'!$1:$1048576,3,0)</f>
        <v>2</v>
      </c>
      <c r="J89" s="15">
        <f>VLOOKUP(B89,'Base reporting'!$1:$1048576,4,0)</f>
        <v>4</v>
      </c>
      <c r="K89" s="15">
        <f>VLOOKUP(B89,'Base reporting'!$1:$1048576,5,0)</f>
        <v>2</v>
      </c>
      <c r="L89" s="15">
        <f t="shared" si="3"/>
        <v>8</v>
      </c>
      <c r="M89" s="15" t="str">
        <f>VLOOKUP(B89,'Base reporting'!$1:$1048576,8,0)</f>
        <v>X</v>
      </c>
      <c r="N89" s="15">
        <f t="shared" si="4"/>
        <v>1</v>
      </c>
      <c r="O89" s="15">
        <f>SUMPRODUCT(1*('base CR'!$A$1:$A$800=B89),('base CR'!$U$1:$U$800))</f>
        <v>5</v>
      </c>
      <c r="P89" s="37">
        <f>(SUMPRODUCT(1*('base CR'!$A$1:$A$800=B89),('base CR'!$W$1:$W$800)))/R89</f>
        <v>9</v>
      </c>
      <c r="Q89" s="36">
        <f>(SUMPRODUCT(1*('base CR'!$A$1:$A$800=B89),('base CR'!$M$1:$M$800))/R89)</f>
        <v>0.625</v>
      </c>
      <c r="R89" s="15">
        <v>8</v>
      </c>
      <c r="S89" s="13" t="s">
        <v>281</v>
      </c>
      <c r="T89" s="15" t="s">
        <v>292</v>
      </c>
      <c r="U89" s="15" t="s">
        <v>327</v>
      </c>
      <c r="V89" s="15" t="s">
        <v>303</v>
      </c>
      <c r="W89" s="15" t="s">
        <v>291</v>
      </c>
      <c r="X89" s="15" t="s">
        <v>218</v>
      </c>
      <c r="Y89" s="13" t="s">
        <v>252</v>
      </c>
      <c r="Z89" s="13" t="s">
        <v>377</v>
      </c>
      <c r="AA89" s="14"/>
      <c r="AB89" s="14"/>
      <c r="AC89" s="14"/>
      <c r="AD89" s="14"/>
      <c r="AE89" s="14"/>
      <c r="AF89" s="14"/>
      <c r="AG89" s="14"/>
      <c r="AH89" s="14"/>
      <c r="AI89" s="14"/>
      <c r="AJ89" s="14"/>
      <c r="AK89" s="14"/>
      <c r="AL89" s="14"/>
    </row>
    <row r="90" spans="1:38" x14ac:dyDescent="0.25">
      <c r="A90" s="15" t="s">
        <v>89</v>
      </c>
      <c r="B90" s="24">
        <v>1100036</v>
      </c>
      <c r="C90" s="15">
        <v>100</v>
      </c>
      <c r="D90" s="15">
        <f>VLOOKUP(C90,'Base intervenante'!$1:$1048576,4,0)</f>
        <v>2007</v>
      </c>
      <c r="E90" s="15">
        <f>VLOOKUP(C90,'Base intervenante'!$1:$1048576,6,0)</f>
        <v>9</v>
      </c>
      <c r="F90" s="15">
        <f>VLOOKUP(C90,'Base intervenante'!$1:$1048576,29,0)</f>
        <v>27</v>
      </c>
      <c r="G90" s="15">
        <f>VLOOKUP(C90,'Base intervenante'!$1:$1048576,30,0)</f>
        <v>30</v>
      </c>
      <c r="H90" s="15">
        <f>VLOOKUP(C90,'Base intervenante'!$1:$1048576,31,0)</f>
        <v>57</v>
      </c>
      <c r="I90" s="15">
        <f>VLOOKUP(B90,'Base reporting'!$1:$1048576,3,0)</f>
        <v>2</v>
      </c>
      <c r="J90" s="15">
        <f>VLOOKUP(B90,'Base reporting'!$1:$1048576,4,0)</f>
        <v>4</v>
      </c>
      <c r="K90" s="15">
        <f>VLOOKUP(B90,'Base reporting'!$1:$1048576,5,0)</f>
        <v>0</v>
      </c>
      <c r="L90" s="15">
        <f t="shared" si="3"/>
        <v>6</v>
      </c>
      <c r="M90" s="15" t="str">
        <f>VLOOKUP(B90,'Base reporting'!$1:$1048576,8,0)</f>
        <v>X</v>
      </c>
      <c r="N90" s="15">
        <f t="shared" si="4"/>
        <v>1</v>
      </c>
      <c r="O90" s="15">
        <f>SUMPRODUCT(1*('base CR'!$A$1:$A$800=B90),('base CR'!$U$1:$U$800))</f>
        <v>3</v>
      </c>
      <c r="P90" s="37">
        <f>(SUMPRODUCT(1*('base CR'!$A$1:$A$800=B90),('base CR'!$W$1:$W$800)))/R90</f>
        <v>8.5</v>
      </c>
      <c r="Q90" s="36">
        <f>(SUMPRODUCT(1*('base CR'!$A$1:$A$800=B90),('base CR'!$M$1:$M$800))/R90)</f>
        <v>0.5</v>
      </c>
      <c r="R90" s="15">
        <v>6</v>
      </c>
      <c r="S90" s="13" t="s">
        <v>220</v>
      </c>
      <c r="T90" s="13" t="s">
        <v>336</v>
      </c>
      <c r="U90" s="13" t="s">
        <v>378</v>
      </c>
      <c r="V90" s="13" t="s">
        <v>379</v>
      </c>
      <c r="W90" s="13" t="s">
        <v>380</v>
      </c>
      <c r="X90" s="15" t="s">
        <v>133</v>
      </c>
      <c r="Y90" s="14"/>
      <c r="Z90" s="14"/>
      <c r="AA90" s="14"/>
      <c r="AB90" s="14"/>
      <c r="AC90" s="14"/>
      <c r="AD90" s="14"/>
      <c r="AE90" s="14"/>
      <c r="AF90" s="14"/>
      <c r="AG90" s="14"/>
      <c r="AH90" s="14"/>
      <c r="AI90" s="14"/>
      <c r="AJ90" s="14"/>
      <c r="AK90" s="14"/>
      <c r="AL90" s="14"/>
    </row>
    <row r="91" spans="1:38" x14ac:dyDescent="0.25">
      <c r="A91" s="15" t="s">
        <v>90</v>
      </c>
      <c r="B91" s="24">
        <v>1100039</v>
      </c>
      <c r="C91" s="15">
        <v>22</v>
      </c>
      <c r="D91" s="15">
        <f>VLOOKUP(C91,'Base intervenante'!$1:$1048576,4,0)</f>
        <v>1998</v>
      </c>
      <c r="E91" s="15">
        <f>VLOOKUP(C91,'Base intervenante'!$1:$1048576,6,0)</f>
        <v>9</v>
      </c>
      <c r="F91" s="15">
        <f>VLOOKUP(C91,'Base intervenante'!$1:$1048576,29,0)</f>
        <v>32</v>
      </c>
      <c r="G91" s="15">
        <f>VLOOKUP(C91,'Base intervenante'!$1:$1048576,30,0)</f>
        <v>32</v>
      </c>
      <c r="H91" s="15">
        <f>VLOOKUP(C91,'Base intervenante'!$1:$1048576,31,0)</f>
        <v>64</v>
      </c>
      <c r="I91" s="15">
        <f>VLOOKUP(B91,'Base reporting'!$1:$1048576,3,0)</f>
        <v>2</v>
      </c>
      <c r="J91" s="15">
        <f>VLOOKUP(B91,'Base reporting'!$1:$1048576,4,0)</f>
        <v>4</v>
      </c>
      <c r="K91" s="15">
        <f>VLOOKUP(B91,'Base reporting'!$1:$1048576,5,0)</f>
        <v>0</v>
      </c>
      <c r="L91" s="15">
        <f t="shared" si="3"/>
        <v>6</v>
      </c>
      <c r="M91" s="15" t="str">
        <f>VLOOKUP(B91,'Base reporting'!$1:$1048576,8,0)</f>
        <v>X</v>
      </c>
      <c r="N91" s="15">
        <f t="shared" si="4"/>
        <v>1</v>
      </c>
      <c r="O91" s="15">
        <f>SUMPRODUCT(1*('base CR'!$A$1:$A$800=B91),('base CR'!$U$1:$U$800))</f>
        <v>3</v>
      </c>
      <c r="P91" s="37">
        <f>(SUMPRODUCT(1*('base CR'!$A$1:$A$800=B91),('base CR'!$W$1:$W$800)))/R91</f>
        <v>8.8333333333333339</v>
      </c>
      <c r="Q91" s="36">
        <f>(SUMPRODUCT(1*('base CR'!$A$1:$A$800=B91),('base CR'!$M$1:$M$800))/R91)</f>
        <v>0.66666666666666663</v>
      </c>
      <c r="R91" s="15">
        <v>6</v>
      </c>
      <c r="S91" s="13" t="s">
        <v>381</v>
      </c>
      <c r="T91" s="13" t="s">
        <v>272</v>
      </c>
      <c r="U91" s="13" t="s">
        <v>196</v>
      </c>
      <c r="V91" s="13" t="s">
        <v>202</v>
      </c>
      <c r="W91" s="15" t="s">
        <v>332</v>
      </c>
      <c r="X91" s="15" t="s">
        <v>364</v>
      </c>
      <c r="Y91" s="14"/>
      <c r="Z91" s="14"/>
      <c r="AA91" s="14"/>
      <c r="AB91" s="14"/>
      <c r="AC91" s="14"/>
      <c r="AD91" s="14"/>
      <c r="AE91" s="14"/>
      <c r="AF91" s="14"/>
      <c r="AG91" s="14"/>
      <c r="AH91" s="14"/>
      <c r="AI91" s="14"/>
      <c r="AJ91" s="14"/>
      <c r="AK91" s="14"/>
      <c r="AL91" s="14"/>
    </row>
    <row r="92" spans="1:38" s="50" customFormat="1" x14ac:dyDescent="0.25">
      <c r="A92" s="17" t="s">
        <v>91</v>
      </c>
      <c r="B92" s="52">
        <v>1100043</v>
      </c>
      <c r="C92" s="17">
        <v>67</v>
      </c>
      <c r="D92" s="17">
        <f>VLOOKUP(C92,'Base intervenante'!$1:$1048576,4,0)</f>
        <v>2008</v>
      </c>
      <c r="E92" s="17">
        <f>VLOOKUP(C92,'Base intervenante'!$1:$1048576,6,0)</f>
        <v>6</v>
      </c>
      <c r="F92" s="17">
        <f>VLOOKUP(C92,'Base intervenante'!$1:$1048576,29,0)</f>
        <v>28</v>
      </c>
      <c r="G92" s="17">
        <f>VLOOKUP(C92,'Base intervenante'!$1:$1048576,30,0)</f>
        <v>33</v>
      </c>
      <c r="H92" s="17">
        <f>VLOOKUP(C92,'Base intervenante'!$1:$1048576,31,0)</f>
        <v>61</v>
      </c>
      <c r="I92" s="17">
        <f>VLOOKUP(B92,'Base reporting'!$1:$1048576,3,0)</f>
        <v>1</v>
      </c>
      <c r="J92" s="17">
        <f>VLOOKUP(B92,'Base reporting'!$1:$1048576,4,0)</f>
        <v>5</v>
      </c>
      <c r="K92" s="17">
        <f>VLOOKUP(B92,'Base reporting'!$1:$1048576,5,0)</f>
        <v>0</v>
      </c>
      <c r="L92" s="17">
        <f t="shared" si="3"/>
        <v>6</v>
      </c>
      <c r="M92" s="17" t="str">
        <f>VLOOKUP(B92,'Base reporting'!$1:$1048576,8,0)</f>
        <v>X</v>
      </c>
      <c r="N92" s="17">
        <f t="shared" si="4"/>
        <v>1</v>
      </c>
      <c r="O92" s="17">
        <f>SUMPRODUCT(1*('base CR'!$A$1:$A$800=B92),('base CR'!$U$1:$U$800))</f>
        <v>4</v>
      </c>
      <c r="P92" s="53">
        <f>(SUMPRODUCT(1*('base CR'!$A$1:$A$800=B92),('base CR'!$W$1:$W$800)))/R92</f>
        <v>6.416666666666667</v>
      </c>
      <c r="Q92" s="54">
        <f>(SUMPRODUCT(1*('base CR'!$A$1:$A$800=B92),('base CR'!$M$1:$M$800))/R92)</f>
        <v>0.33333333333333331</v>
      </c>
      <c r="R92" s="17">
        <v>6</v>
      </c>
      <c r="S92" s="17" t="s">
        <v>280</v>
      </c>
      <c r="T92" s="17" t="s">
        <v>149</v>
      </c>
      <c r="U92" s="17" t="s">
        <v>280</v>
      </c>
      <c r="V92" s="17" t="s">
        <v>246</v>
      </c>
      <c r="W92" s="17" t="s">
        <v>387</v>
      </c>
      <c r="X92" s="17" t="s">
        <v>352</v>
      </c>
      <c r="Y92" s="55"/>
      <c r="Z92" s="55"/>
      <c r="AA92" s="55"/>
      <c r="AB92" s="55"/>
      <c r="AC92" s="55"/>
      <c r="AD92" s="55"/>
      <c r="AE92" s="55"/>
      <c r="AF92" s="55"/>
      <c r="AG92" s="55"/>
      <c r="AH92" s="55"/>
      <c r="AI92" s="55"/>
      <c r="AJ92" s="55"/>
      <c r="AK92" s="55"/>
      <c r="AL92" s="55"/>
    </row>
    <row r="93" spans="1:38" x14ac:dyDescent="0.25">
      <c r="A93" s="13" t="s">
        <v>92</v>
      </c>
      <c r="B93" s="25">
        <v>1100050</v>
      </c>
      <c r="C93" s="15">
        <v>100</v>
      </c>
      <c r="D93" s="15">
        <f>VLOOKUP(C93,'Base intervenante'!$1:$1048576,4,0)</f>
        <v>2007</v>
      </c>
      <c r="E93" s="15">
        <f>VLOOKUP(C93,'Base intervenante'!$1:$1048576,6,0)</f>
        <v>9</v>
      </c>
      <c r="F93" s="15">
        <f>VLOOKUP(C93,'Base intervenante'!$1:$1048576,29,0)</f>
        <v>27</v>
      </c>
      <c r="G93" s="15">
        <f>VLOOKUP(C93,'Base intervenante'!$1:$1048576,30,0)</f>
        <v>30</v>
      </c>
      <c r="H93" s="15">
        <f>VLOOKUP(C93,'Base intervenante'!$1:$1048576,31,0)</f>
        <v>57</v>
      </c>
      <c r="I93" s="15">
        <f>VLOOKUP(B93,'Base reporting'!$1:$1048576,3,0)</f>
        <v>1</v>
      </c>
      <c r="J93" s="15">
        <f>VLOOKUP(B93,'Base reporting'!$1:$1048576,4,0)</f>
        <v>6</v>
      </c>
      <c r="K93" s="15">
        <f>VLOOKUP(B93,'Base reporting'!$1:$1048576,5,0)</f>
        <v>0</v>
      </c>
      <c r="L93" s="15">
        <f t="shared" si="3"/>
        <v>7</v>
      </c>
      <c r="M93" s="15" t="str">
        <f>VLOOKUP(B93,'Base reporting'!$1:$1048576,8,0)</f>
        <v>X</v>
      </c>
      <c r="N93" s="15">
        <f t="shared" si="4"/>
        <v>1</v>
      </c>
      <c r="O93" s="15">
        <f>SUMPRODUCT(1*('base CR'!$A$1:$A$800=B93),('base CR'!$U$1:$U$800))</f>
        <v>4</v>
      </c>
      <c r="P93" s="37">
        <f>(SUMPRODUCT(1*('base CR'!$A$1:$A$800=B93),('base CR'!$W$1:$W$800)))/R93</f>
        <v>8</v>
      </c>
      <c r="Q93" s="36">
        <f>(SUMPRODUCT(1*('base CR'!$A$1:$A$800=B93),('base CR'!$M$1:$M$800))/R93)</f>
        <v>0.5714285714285714</v>
      </c>
      <c r="R93" s="15">
        <v>7</v>
      </c>
      <c r="S93" s="13" t="s">
        <v>382</v>
      </c>
      <c r="T93" s="13" t="s">
        <v>383</v>
      </c>
      <c r="U93" s="13" t="s">
        <v>162</v>
      </c>
      <c r="V93" s="13" t="s">
        <v>384</v>
      </c>
      <c r="W93" s="13" t="s">
        <v>374</v>
      </c>
      <c r="X93" s="13" t="s">
        <v>385</v>
      </c>
      <c r="Y93" s="13" t="s">
        <v>386</v>
      </c>
      <c r="Z93" s="14"/>
      <c r="AA93" s="14"/>
      <c r="AB93" s="14"/>
      <c r="AC93" s="14"/>
      <c r="AD93" s="14"/>
      <c r="AE93" s="14"/>
      <c r="AF93" s="14"/>
      <c r="AG93" s="14"/>
      <c r="AH93" s="14"/>
      <c r="AI93" s="14"/>
      <c r="AJ93" s="14"/>
      <c r="AK93" s="14"/>
      <c r="AL93" s="14"/>
    </row>
    <row r="94" spans="1:38" x14ac:dyDescent="0.25">
      <c r="A94" s="15" t="s">
        <v>93</v>
      </c>
      <c r="B94" s="24">
        <v>1110001</v>
      </c>
      <c r="C94" s="15">
        <v>62</v>
      </c>
      <c r="D94" s="15">
        <f>VLOOKUP(C94,'Base intervenante'!$1:$1048576,4,0)</f>
        <v>2010</v>
      </c>
      <c r="E94" s="15">
        <f>VLOOKUP(C94,'Base intervenante'!$1:$1048576,6,0)</f>
        <v>8</v>
      </c>
      <c r="F94" s="15">
        <f>VLOOKUP(C94,'Base intervenante'!$1:$1048576,29,0)</f>
        <v>29</v>
      </c>
      <c r="G94" s="15">
        <f>VLOOKUP(C94,'Base intervenante'!$1:$1048576,30,0)</f>
        <v>30</v>
      </c>
      <c r="H94" s="15">
        <f>VLOOKUP(C94,'Base intervenante'!$1:$1048576,31,0)</f>
        <v>59</v>
      </c>
      <c r="I94" s="15">
        <f>VLOOKUP(B94,'Base reporting'!$1:$1048576,3,0)</f>
        <v>3</v>
      </c>
      <c r="J94" s="15">
        <f>VLOOKUP(B94,'Base reporting'!$1:$1048576,4,0)</f>
        <v>10</v>
      </c>
      <c r="K94" s="15">
        <f>VLOOKUP(B94,'Base reporting'!$1:$1048576,5,0)</f>
        <v>5</v>
      </c>
      <c r="L94" s="15">
        <f t="shared" si="3"/>
        <v>18</v>
      </c>
      <c r="M94" s="15" t="str">
        <f>VLOOKUP(B94,'Base reporting'!$1:$1048576,8,0)</f>
        <v>X</v>
      </c>
      <c r="N94" s="15">
        <f t="shared" si="4"/>
        <v>1</v>
      </c>
      <c r="O94" s="15">
        <f>SUMPRODUCT(1*('base CR'!$A$1:$A$800=B94),('base CR'!$U$1:$U$800))</f>
        <v>2</v>
      </c>
      <c r="P94" s="37">
        <f>(SUMPRODUCT(1*('base CR'!$A$1:$A$800=B94),('base CR'!$W$1:$W$800)))/R94</f>
        <v>8.2941176470588243</v>
      </c>
      <c r="Q94" s="36">
        <f>(SUMPRODUCT(1*('base CR'!$A$1:$A$800=B94),('base CR'!$M$1:$M$800))/R94)</f>
        <v>0.88235294117647056</v>
      </c>
      <c r="R94" s="15">
        <v>17</v>
      </c>
      <c r="S94" s="13" t="s">
        <v>388</v>
      </c>
      <c r="T94" s="13" t="s">
        <v>389</v>
      </c>
      <c r="U94" s="15" t="s">
        <v>239</v>
      </c>
      <c r="V94" s="15" t="s">
        <v>217</v>
      </c>
      <c r="W94" s="15" t="s">
        <v>323</v>
      </c>
      <c r="X94" s="15" t="s">
        <v>293</v>
      </c>
      <c r="Y94" s="15" t="s">
        <v>216</v>
      </c>
      <c r="Z94" s="15" t="s">
        <v>307</v>
      </c>
      <c r="AA94" s="15" t="s">
        <v>170</v>
      </c>
      <c r="AB94" s="15" t="s">
        <v>322</v>
      </c>
      <c r="AC94" s="15" t="s">
        <v>181</v>
      </c>
      <c r="AD94" s="15" t="s">
        <v>350</v>
      </c>
      <c r="AE94" s="13" t="s">
        <v>276</v>
      </c>
      <c r="AF94" s="13" t="s">
        <v>374</v>
      </c>
      <c r="AG94" s="13" t="s">
        <v>390</v>
      </c>
      <c r="AH94" s="15" t="s">
        <v>378</v>
      </c>
      <c r="AI94" s="15" t="s">
        <v>280</v>
      </c>
      <c r="AJ94" s="14"/>
      <c r="AK94" s="14"/>
      <c r="AL94" s="14"/>
    </row>
    <row r="95" spans="1:38" x14ac:dyDescent="0.25">
      <c r="A95" s="15" t="s">
        <v>94</v>
      </c>
      <c r="B95" s="24">
        <v>1110002</v>
      </c>
      <c r="C95" s="15">
        <v>62</v>
      </c>
      <c r="D95" s="15">
        <f>VLOOKUP(C95,'Base intervenante'!$1:$1048576,4,0)</f>
        <v>2010</v>
      </c>
      <c r="E95" s="15">
        <f>VLOOKUP(C95,'Base intervenante'!$1:$1048576,6,0)</f>
        <v>8</v>
      </c>
      <c r="F95" s="15">
        <f>VLOOKUP(C95,'Base intervenante'!$1:$1048576,29,0)</f>
        <v>29</v>
      </c>
      <c r="G95" s="15">
        <f>VLOOKUP(C95,'Base intervenante'!$1:$1048576,30,0)</f>
        <v>30</v>
      </c>
      <c r="H95" s="15">
        <f>VLOOKUP(C95,'Base intervenante'!$1:$1048576,31,0)</f>
        <v>59</v>
      </c>
      <c r="I95" s="15">
        <f>VLOOKUP(B95,'Base reporting'!$1:$1048576,3,0)</f>
        <v>6</v>
      </c>
      <c r="J95" s="15">
        <f>VLOOKUP(B95,'Base reporting'!$1:$1048576,4,0)</f>
        <v>11</v>
      </c>
      <c r="K95" s="15">
        <f>VLOOKUP(B95,'Base reporting'!$1:$1048576,5,0)</f>
        <v>5</v>
      </c>
      <c r="L95" s="15">
        <f t="shared" si="3"/>
        <v>22</v>
      </c>
      <c r="M95" s="15" t="str">
        <f>VLOOKUP(B95,'Base reporting'!$1:$1048576,8,0)</f>
        <v>X</v>
      </c>
      <c r="N95" s="15">
        <f t="shared" si="4"/>
        <v>1</v>
      </c>
      <c r="O95" s="15">
        <f>SUMPRODUCT(1*('base CR'!$A$1:$A$800=B95),('base CR'!$U$1:$U$800))</f>
        <v>5</v>
      </c>
      <c r="P95" s="37">
        <f>(SUMPRODUCT(1*('base CR'!$A$1:$A$800=B95),('base CR'!$W$1:$W$800)))/R95</f>
        <v>4.55</v>
      </c>
      <c r="Q95" s="36">
        <f>(SUMPRODUCT(1*('base CR'!$A$1:$A$800=B95),('base CR'!$M$1:$M$800))/R95)</f>
        <v>0.9</v>
      </c>
      <c r="R95" s="15">
        <v>20</v>
      </c>
      <c r="S95" s="13" t="s">
        <v>391</v>
      </c>
      <c r="T95" s="13" t="s">
        <v>336</v>
      </c>
      <c r="U95" s="13" t="s">
        <v>280</v>
      </c>
      <c r="V95" s="13" t="s">
        <v>330</v>
      </c>
      <c r="W95" s="13" t="s">
        <v>115</v>
      </c>
      <c r="X95" s="13" t="s">
        <v>242</v>
      </c>
      <c r="Y95" s="15" t="s">
        <v>372</v>
      </c>
      <c r="Z95" s="15" t="s">
        <v>234</v>
      </c>
      <c r="AA95" s="15" t="s">
        <v>180</v>
      </c>
      <c r="AB95" s="15" t="s">
        <v>133</v>
      </c>
      <c r="AC95" s="15" t="s">
        <v>392</v>
      </c>
      <c r="AD95" s="15" t="s">
        <v>307</v>
      </c>
      <c r="AE95" s="15" t="s">
        <v>303</v>
      </c>
      <c r="AF95" s="15" t="s">
        <v>260</v>
      </c>
      <c r="AG95" s="15" t="s">
        <v>351</v>
      </c>
      <c r="AH95" s="15" t="s">
        <v>301</v>
      </c>
      <c r="AI95" s="15" t="s">
        <v>393</v>
      </c>
      <c r="AJ95" s="15" t="s">
        <v>305</v>
      </c>
      <c r="AK95" s="13" t="s">
        <v>394</v>
      </c>
      <c r="AL95" s="13" t="s">
        <v>359</v>
      </c>
    </row>
    <row r="96" spans="1:38" x14ac:dyDescent="0.25">
      <c r="A96" s="15" t="s">
        <v>95</v>
      </c>
      <c r="B96" s="24">
        <v>1110003</v>
      </c>
      <c r="C96" s="15">
        <v>56</v>
      </c>
      <c r="D96" s="15">
        <f>VLOOKUP(C96,'Base intervenante'!$1:$1048576,4,0)</f>
        <v>1990</v>
      </c>
      <c r="E96" s="15">
        <f>VLOOKUP(C96,'Base intervenante'!$1:$1048576,6,0)</f>
        <v>8</v>
      </c>
      <c r="F96" s="15">
        <f>VLOOKUP(C96,'Base intervenante'!$1:$1048576,29,0)</f>
        <v>30</v>
      </c>
      <c r="G96" s="15">
        <f>VLOOKUP(C96,'Base intervenante'!$1:$1048576,30,0)</f>
        <v>28</v>
      </c>
      <c r="H96" s="15">
        <f>VLOOKUP(C96,'Base intervenante'!$1:$1048576,31,0)</f>
        <v>58</v>
      </c>
      <c r="I96" s="15">
        <f>VLOOKUP(B96,'Base reporting'!$1:$1048576,3,0)</f>
        <v>3</v>
      </c>
      <c r="J96" s="15">
        <f>VLOOKUP(B96,'Base reporting'!$1:$1048576,4,0)</f>
        <v>7</v>
      </c>
      <c r="K96" s="15">
        <f>VLOOKUP(B96,'Base reporting'!$1:$1048576,5,0)</f>
        <v>5</v>
      </c>
      <c r="L96" s="15">
        <f t="shared" ref="L96:L127" si="5">IF(R96&gt;SUM(I96:K96),R96,SUM(I96:K96))</f>
        <v>15</v>
      </c>
      <c r="M96" s="15" t="str">
        <f>VLOOKUP(B96,'Base reporting'!$1:$1048576,8,0)</f>
        <v>X</v>
      </c>
      <c r="N96" s="15">
        <f t="shared" si="4"/>
        <v>1</v>
      </c>
      <c r="O96" s="15">
        <f>SUMPRODUCT(1*('base CR'!$A$1:$A$800=B96),('base CR'!$U$1:$U$800))</f>
        <v>3</v>
      </c>
      <c r="P96" s="37">
        <f>(SUMPRODUCT(1*('base CR'!$A$1:$A$800=B96),('base CR'!$W$1:$W$800)))/R96</f>
        <v>0</v>
      </c>
      <c r="Q96" s="36">
        <f>(SUMPRODUCT(1*('base CR'!$A$1:$A$800=B96),('base CR'!$M$1:$M$800))/R96)</f>
        <v>0.875</v>
      </c>
      <c r="R96" s="15">
        <v>8</v>
      </c>
      <c r="S96" s="15" t="s">
        <v>346</v>
      </c>
      <c r="T96" s="15" t="s">
        <v>211</v>
      </c>
      <c r="U96" s="15" t="s">
        <v>171</v>
      </c>
      <c r="V96" s="15" t="s">
        <v>321</v>
      </c>
      <c r="W96" s="15" t="s">
        <v>320</v>
      </c>
      <c r="X96" s="15" t="s">
        <v>346</v>
      </c>
      <c r="Y96" s="15" t="s">
        <v>187</v>
      </c>
      <c r="Z96" s="15" t="s">
        <v>344</v>
      </c>
      <c r="AA96" s="14"/>
      <c r="AB96" s="14"/>
      <c r="AC96" s="14"/>
      <c r="AD96" s="14"/>
      <c r="AE96" s="14"/>
      <c r="AF96" s="14"/>
      <c r="AG96" s="14"/>
      <c r="AH96" s="14"/>
      <c r="AI96" s="14"/>
      <c r="AJ96" s="14"/>
      <c r="AK96" s="14"/>
      <c r="AL96" s="14"/>
    </row>
    <row r="97" spans="1:38" x14ac:dyDescent="0.25">
      <c r="A97" s="15" t="s">
        <v>96</v>
      </c>
      <c r="B97" s="24">
        <v>1110004</v>
      </c>
      <c r="C97" s="15">
        <v>58</v>
      </c>
      <c r="D97" s="15">
        <f>VLOOKUP(C97,'Base intervenante'!$1:$1048576,4,0)</f>
        <v>2008</v>
      </c>
      <c r="E97" s="15">
        <f>VLOOKUP(C97,'Base intervenante'!$1:$1048576,6,0)</f>
        <v>7</v>
      </c>
      <c r="F97" s="15">
        <f>VLOOKUP(C97,'Base intervenante'!$1:$1048576,29,0)</f>
        <v>31</v>
      </c>
      <c r="G97" s="15">
        <f>VLOOKUP(C97,'Base intervenante'!$1:$1048576,30,0)</f>
        <v>34</v>
      </c>
      <c r="H97" s="15">
        <f>VLOOKUP(C97,'Base intervenante'!$1:$1048576,31,0)</f>
        <v>65</v>
      </c>
      <c r="I97" s="15">
        <f>VLOOKUP(B97,'Base reporting'!$1:$1048576,3,0)</f>
        <v>1</v>
      </c>
      <c r="J97" s="15">
        <f>VLOOKUP(B97,'Base reporting'!$1:$1048576,4,0)</f>
        <v>8</v>
      </c>
      <c r="K97" s="15">
        <f>VLOOKUP(B97,'Base reporting'!$1:$1048576,5,0)</f>
        <v>4</v>
      </c>
      <c r="L97" s="15">
        <f t="shared" si="5"/>
        <v>14</v>
      </c>
      <c r="M97" s="15" t="str">
        <f>VLOOKUP(B97,'Base reporting'!$1:$1048576,8,0)</f>
        <v>X</v>
      </c>
      <c r="N97" s="15">
        <f t="shared" si="4"/>
        <v>1</v>
      </c>
      <c r="O97" s="15">
        <f>SUMPRODUCT(1*('base CR'!$A$1:$A$800=B97),('base CR'!$U$1:$U$800))</f>
        <v>7</v>
      </c>
      <c r="P97" s="37">
        <f>(SUMPRODUCT(1*('base CR'!$A$1:$A$800=B97),('base CR'!$W$1:$W$800)))/R97</f>
        <v>8.2857142857142865</v>
      </c>
      <c r="Q97" s="36">
        <f>(SUMPRODUCT(1*('base CR'!$A$1:$A$800=B97),('base CR'!$M$1:$M$800))/R97)</f>
        <v>0.42857142857142855</v>
      </c>
      <c r="R97" s="15">
        <v>14</v>
      </c>
      <c r="S97" s="13" t="s">
        <v>191</v>
      </c>
      <c r="T97" s="13" t="s">
        <v>395</v>
      </c>
      <c r="U97" s="15" t="s">
        <v>267</v>
      </c>
      <c r="V97" s="15" t="s">
        <v>396</v>
      </c>
      <c r="W97" s="15" t="s">
        <v>135</v>
      </c>
      <c r="X97" s="15" t="s">
        <v>212</v>
      </c>
      <c r="Y97" s="15" t="s">
        <v>311</v>
      </c>
      <c r="Z97" s="15" t="s">
        <v>397</v>
      </c>
      <c r="AA97" s="15" t="s">
        <v>166</v>
      </c>
      <c r="AB97" s="15" t="s">
        <v>381</v>
      </c>
      <c r="AC97" s="13" t="s">
        <v>245</v>
      </c>
      <c r="AD97" s="15" t="s">
        <v>381</v>
      </c>
      <c r="AE97" s="15" t="s">
        <v>467</v>
      </c>
      <c r="AF97" s="14"/>
      <c r="AG97" s="14"/>
      <c r="AH97" s="14"/>
      <c r="AI97" s="14"/>
      <c r="AJ97" s="14"/>
      <c r="AK97" s="14"/>
      <c r="AL97" s="14"/>
    </row>
    <row r="98" spans="1:38" x14ac:dyDescent="0.25">
      <c r="A98" s="15" t="s">
        <v>97</v>
      </c>
      <c r="B98" s="24">
        <v>1110005</v>
      </c>
      <c r="C98" s="15">
        <v>73</v>
      </c>
      <c r="D98" s="15">
        <f>VLOOKUP(C98,'Base intervenante'!$1:$1048576,4,0)</f>
        <v>2011</v>
      </c>
      <c r="E98" s="15">
        <f>VLOOKUP(C98,'Base intervenante'!$1:$1048576,6,0)</f>
        <v>8</v>
      </c>
      <c r="F98" s="15">
        <f>VLOOKUP(C98,'Base intervenante'!$1:$1048576,29,0)</f>
        <v>33</v>
      </c>
      <c r="G98" s="15">
        <f>VLOOKUP(C98,'Base intervenante'!$1:$1048576,30,0)</f>
        <v>27</v>
      </c>
      <c r="H98" s="15">
        <f>VLOOKUP(C98,'Base intervenante'!$1:$1048576,31,0)</f>
        <v>60</v>
      </c>
      <c r="I98" s="15">
        <f>VLOOKUP(B98,'Base reporting'!$1:$1048576,3,0)</f>
        <v>3</v>
      </c>
      <c r="J98" s="15">
        <f>VLOOKUP(B98,'Base reporting'!$1:$1048576,4,0)</f>
        <v>4</v>
      </c>
      <c r="K98" s="15">
        <f>VLOOKUP(B98,'Base reporting'!$1:$1048576,5,0)</f>
        <v>0</v>
      </c>
      <c r="L98" s="15">
        <f t="shared" si="5"/>
        <v>7</v>
      </c>
      <c r="M98" s="15" t="str">
        <f>VLOOKUP(B98,'Base reporting'!$1:$1048576,8,0)</f>
        <v>X</v>
      </c>
      <c r="N98" s="15">
        <f t="shared" si="4"/>
        <v>1</v>
      </c>
      <c r="O98" s="15">
        <f>SUMPRODUCT(1*('base CR'!$A$1:$A$800=B98),('base CR'!$U$1:$U$800))</f>
        <v>3</v>
      </c>
      <c r="P98" s="37">
        <f>(SUMPRODUCT(1*('base CR'!$A$1:$A$800=B98),('base CR'!$W$1:$W$800)))/R98</f>
        <v>0</v>
      </c>
      <c r="Q98" s="36">
        <f>(SUMPRODUCT(1*('base CR'!$A$1:$A$800=B98),('base CR'!$M$1:$M$800))/R98)</f>
        <v>1</v>
      </c>
      <c r="R98" s="15">
        <v>7</v>
      </c>
      <c r="S98" s="15" t="s">
        <v>398</v>
      </c>
      <c r="T98" s="15" t="s">
        <v>399</v>
      </c>
      <c r="U98" s="15" t="s">
        <v>311</v>
      </c>
      <c r="V98" s="15" t="s">
        <v>310</v>
      </c>
      <c r="W98" s="15" t="s">
        <v>323</v>
      </c>
      <c r="X98" s="15" t="s">
        <v>348</v>
      </c>
      <c r="Y98" s="15" t="s">
        <v>224</v>
      </c>
      <c r="Z98" s="14"/>
      <c r="AA98" s="14"/>
      <c r="AB98" s="14"/>
      <c r="AC98" s="14"/>
      <c r="AD98" s="14"/>
      <c r="AE98" s="14"/>
      <c r="AF98" s="14"/>
      <c r="AG98" s="14"/>
      <c r="AH98" s="14"/>
      <c r="AI98" s="14"/>
      <c r="AJ98" s="14"/>
      <c r="AK98" s="14"/>
      <c r="AL98" s="14"/>
    </row>
    <row r="99" spans="1:38" x14ac:dyDescent="0.25">
      <c r="A99" s="15" t="s">
        <v>98</v>
      </c>
      <c r="B99" s="24">
        <v>1110006</v>
      </c>
      <c r="C99" s="15">
        <v>62</v>
      </c>
      <c r="D99" s="15">
        <f>VLOOKUP(C99,'Base intervenante'!$1:$1048576,4,0)</f>
        <v>2010</v>
      </c>
      <c r="E99" s="15">
        <f>VLOOKUP(C99,'Base intervenante'!$1:$1048576,6,0)</f>
        <v>8</v>
      </c>
      <c r="F99" s="15">
        <f>VLOOKUP(C99,'Base intervenante'!$1:$1048576,29,0)</f>
        <v>29</v>
      </c>
      <c r="G99" s="15">
        <f>VLOOKUP(C99,'Base intervenante'!$1:$1048576,30,0)</f>
        <v>30</v>
      </c>
      <c r="H99" s="15">
        <f>VLOOKUP(C99,'Base intervenante'!$1:$1048576,31,0)</f>
        <v>59</v>
      </c>
      <c r="I99" s="15">
        <f>VLOOKUP(B99,'Base reporting'!$1:$1048576,3,0)</f>
        <v>2</v>
      </c>
      <c r="J99" s="15">
        <f>VLOOKUP(B99,'Base reporting'!$1:$1048576,4,0)</f>
        <v>7</v>
      </c>
      <c r="K99" s="15">
        <f>VLOOKUP(B99,'Base reporting'!$1:$1048576,5,0)</f>
        <v>0</v>
      </c>
      <c r="L99" s="15">
        <f t="shared" si="5"/>
        <v>9</v>
      </c>
      <c r="M99" s="15" t="str">
        <f>VLOOKUP(B99,'Base reporting'!$1:$1048576,8,0)</f>
        <v>X</v>
      </c>
      <c r="N99" s="15">
        <f t="shared" si="4"/>
        <v>1</v>
      </c>
      <c r="O99" s="15">
        <f>SUMPRODUCT(1*('base CR'!$A$1:$A$800=B99),('base CR'!$U$1:$U$800))</f>
        <v>2</v>
      </c>
      <c r="P99" s="37">
        <f>(SUMPRODUCT(1*('base CR'!$A$1:$A$800=B99),('base CR'!$W$1:$W$800)))/R99</f>
        <v>7.7777777777777777</v>
      </c>
      <c r="Q99" s="36">
        <f>(SUMPRODUCT(1*('base CR'!$A$1:$A$800=B99),('base CR'!$M$1:$M$800))/R99)</f>
        <v>0.88888888888888884</v>
      </c>
      <c r="R99" s="15">
        <v>9</v>
      </c>
      <c r="S99" s="13" t="s">
        <v>400</v>
      </c>
      <c r="T99" s="13" t="s">
        <v>382</v>
      </c>
      <c r="U99" s="15" t="s">
        <v>211</v>
      </c>
      <c r="V99" s="15" t="s">
        <v>235</v>
      </c>
      <c r="W99" s="15" t="s">
        <v>401</v>
      </c>
      <c r="X99" s="15" t="s">
        <v>402</v>
      </c>
      <c r="Y99" s="15" t="s">
        <v>160</v>
      </c>
      <c r="Z99" s="15" t="s">
        <v>403</v>
      </c>
      <c r="AA99" s="15" t="s">
        <v>160</v>
      </c>
      <c r="AB99" s="14"/>
      <c r="AC99" s="14"/>
      <c r="AD99" s="14"/>
      <c r="AE99" s="14"/>
      <c r="AF99" s="14"/>
      <c r="AG99" s="14"/>
      <c r="AH99" s="14"/>
      <c r="AI99" s="14"/>
      <c r="AJ99" s="14"/>
      <c r="AK99" s="14"/>
      <c r="AL99" s="14"/>
    </row>
    <row r="100" spans="1:38" x14ac:dyDescent="0.25">
      <c r="A100" s="15" t="s">
        <v>99</v>
      </c>
      <c r="B100" s="24">
        <v>1110007</v>
      </c>
      <c r="C100" s="15">
        <v>58</v>
      </c>
      <c r="D100" s="15">
        <f>VLOOKUP(C100,'Base intervenante'!$1:$1048576,4,0)</f>
        <v>2008</v>
      </c>
      <c r="E100" s="15">
        <f>VLOOKUP(C100,'Base intervenante'!$1:$1048576,6,0)</f>
        <v>7</v>
      </c>
      <c r="F100" s="15">
        <f>VLOOKUP(C100,'Base intervenante'!$1:$1048576,29,0)</f>
        <v>31</v>
      </c>
      <c r="G100" s="15">
        <f>VLOOKUP(C100,'Base intervenante'!$1:$1048576,30,0)</f>
        <v>34</v>
      </c>
      <c r="H100" s="15">
        <f>VLOOKUP(C100,'Base intervenante'!$1:$1048576,31,0)</f>
        <v>65</v>
      </c>
      <c r="I100" s="15">
        <f>VLOOKUP(B100,'Base reporting'!$1:$1048576,3,0)</f>
        <v>2</v>
      </c>
      <c r="J100" s="15">
        <f>VLOOKUP(B100,'Base reporting'!$1:$1048576,4,0)</f>
        <v>4</v>
      </c>
      <c r="K100" s="15">
        <f>VLOOKUP(B100,'Base reporting'!$1:$1048576,5,0)</f>
        <v>0</v>
      </c>
      <c r="L100" s="15">
        <f t="shared" si="5"/>
        <v>6</v>
      </c>
      <c r="M100" s="15" t="str">
        <f>VLOOKUP(B100,'Base reporting'!$1:$1048576,8,0)</f>
        <v>X</v>
      </c>
      <c r="N100" s="15">
        <f t="shared" si="4"/>
        <v>1</v>
      </c>
      <c r="O100" s="15">
        <f>SUMPRODUCT(1*('base CR'!$A$1:$A$800=B100),('base CR'!$U$1:$U$800))</f>
        <v>3</v>
      </c>
      <c r="P100" s="37">
        <f>(SUMPRODUCT(1*('base CR'!$A$1:$A$800=B100),('base CR'!$W$1:$W$800)))/R100</f>
        <v>6.6</v>
      </c>
      <c r="Q100" s="36">
        <f>(SUMPRODUCT(1*('base CR'!$A$1:$A$800=B100),('base CR'!$M$1:$M$800))/R100)</f>
        <v>1</v>
      </c>
      <c r="R100" s="15">
        <v>5</v>
      </c>
      <c r="S100" s="13" t="s">
        <v>147</v>
      </c>
      <c r="T100" s="13" t="s">
        <v>404</v>
      </c>
      <c r="U100" s="15" t="s">
        <v>166</v>
      </c>
      <c r="V100" s="13" t="s">
        <v>405</v>
      </c>
      <c r="W100" s="13" t="s">
        <v>202</v>
      </c>
      <c r="X100" s="14"/>
      <c r="Y100" s="14"/>
      <c r="Z100" s="14"/>
      <c r="AA100" s="14"/>
      <c r="AB100" s="14"/>
      <c r="AC100" s="14"/>
      <c r="AD100" s="14"/>
      <c r="AE100" s="14"/>
      <c r="AF100" s="14"/>
      <c r="AG100" s="14"/>
      <c r="AH100" s="14"/>
      <c r="AI100" s="14"/>
      <c r="AJ100" s="14"/>
      <c r="AK100" s="14"/>
      <c r="AL100" s="14"/>
    </row>
    <row r="101" spans="1:38" x14ac:dyDescent="0.25">
      <c r="A101" s="15" t="s">
        <v>100</v>
      </c>
      <c r="B101" s="24">
        <v>1110008</v>
      </c>
      <c r="C101" s="15">
        <v>73</v>
      </c>
      <c r="D101" s="15">
        <f>VLOOKUP(C101,'Base intervenante'!$1:$1048576,4,0)</f>
        <v>2011</v>
      </c>
      <c r="E101" s="15">
        <f>VLOOKUP(C101,'Base intervenante'!$1:$1048576,6,0)</f>
        <v>8</v>
      </c>
      <c r="F101" s="15">
        <f>VLOOKUP(C101,'Base intervenante'!$1:$1048576,29,0)</f>
        <v>33</v>
      </c>
      <c r="G101" s="15">
        <f>VLOOKUP(C101,'Base intervenante'!$1:$1048576,30,0)</f>
        <v>27</v>
      </c>
      <c r="H101" s="15">
        <f>VLOOKUP(C101,'Base intervenante'!$1:$1048576,31,0)</f>
        <v>60</v>
      </c>
      <c r="I101" s="15">
        <f>VLOOKUP(B101,'Base reporting'!$1:$1048576,3,0)</f>
        <v>3</v>
      </c>
      <c r="J101" s="15">
        <f>VLOOKUP(B101,'Base reporting'!$1:$1048576,4,0)</f>
        <v>0</v>
      </c>
      <c r="K101" s="15">
        <f>VLOOKUP(B101,'Base reporting'!$1:$1048576,5,0)</f>
        <v>0</v>
      </c>
      <c r="L101" s="15">
        <f t="shared" si="5"/>
        <v>3</v>
      </c>
      <c r="M101" s="15" t="str">
        <f>VLOOKUP(B101,'Base reporting'!$1:$1048576,8,0)</f>
        <v>X</v>
      </c>
      <c r="N101" s="15">
        <f t="shared" si="4"/>
        <v>1</v>
      </c>
      <c r="O101" s="15">
        <f>SUMPRODUCT(1*('base CR'!$A$1:$A$800=B101),('base CR'!$U$1:$U$800))</f>
        <v>3</v>
      </c>
      <c r="P101" s="37">
        <f>(SUMPRODUCT(1*('base CR'!$A$1:$A$800=B101),('base CR'!$W$1:$W$800)))/R101</f>
        <v>8</v>
      </c>
      <c r="Q101" s="36">
        <f>(SUMPRODUCT(1*('base CR'!$A$1:$A$800=B101),('base CR'!$M$1:$M$800))/R101)</f>
        <v>1</v>
      </c>
      <c r="R101" s="15">
        <v>3</v>
      </c>
      <c r="S101" s="15" t="s">
        <v>160</v>
      </c>
      <c r="T101" s="13" t="s">
        <v>404</v>
      </c>
      <c r="U101" s="13" t="s">
        <v>202</v>
      </c>
      <c r="V101" s="14"/>
      <c r="W101" s="14"/>
      <c r="X101" s="14"/>
      <c r="Y101" s="14"/>
      <c r="Z101" s="14"/>
      <c r="AA101" s="14"/>
      <c r="AB101" s="14"/>
      <c r="AC101" s="14"/>
      <c r="AD101" s="14"/>
      <c r="AE101" s="14"/>
      <c r="AF101" s="14"/>
      <c r="AG101" s="14"/>
      <c r="AH101" s="14"/>
      <c r="AI101" s="14"/>
      <c r="AJ101" s="14"/>
      <c r="AK101" s="14"/>
      <c r="AL101" s="14"/>
    </row>
    <row r="102" spans="1:38" x14ac:dyDescent="0.25">
      <c r="A102" s="17" t="s">
        <v>101</v>
      </c>
      <c r="B102" s="24">
        <v>1112017</v>
      </c>
      <c r="C102" s="15">
        <v>58</v>
      </c>
      <c r="D102" s="15">
        <f>VLOOKUP(C102,'Base intervenante'!$1:$1048576,4,0)</f>
        <v>2008</v>
      </c>
      <c r="E102" s="15">
        <f>VLOOKUP(C102,'Base intervenante'!$1:$1048576,6,0)</f>
        <v>7</v>
      </c>
      <c r="F102" s="15">
        <f>VLOOKUP(C102,'Base intervenante'!$1:$1048576,29,0)</f>
        <v>31</v>
      </c>
      <c r="G102" s="15">
        <f>VLOOKUP(C102,'Base intervenante'!$1:$1048576,30,0)</f>
        <v>34</v>
      </c>
      <c r="H102" s="15">
        <f>VLOOKUP(C102,'Base intervenante'!$1:$1048576,31,0)</f>
        <v>65</v>
      </c>
      <c r="I102" s="15"/>
      <c r="J102" s="15"/>
      <c r="K102" s="15"/>
      <c r="L102" s="15">
        <f t="shared" si="5"/>
        <v>1</v>
      </c>
      <c r="M102" s="15"/>
      <c r="N102" s="15">
        <f t="shared" si="4"/>
        <v>1</v>
      </c>
      <c r="O102" s="15">
        <f>SUMPRODUCT(1*('base CR'!$A$1:$A$800=B102),('base CR'!$U$1:$U$800))</f>
        <v>1</v>
      </c>
      <c r="P102" s="37">
        <f>(SUMPRODUCT(1*('base CR'!$A$1:$A$800=B102),('base CR'!$W$1:$W$800)))/R102</f>
        <v>9</v>
      </c>
      <c r="Q102" s="36">
        <f>(SUMPRODUCT(1*('base CR'!$A$1:$A$800=B102),('base CR'!$M$1:$M$800))/R102)</f>
        <v>1</v>
      </c>
      <c r="R102" s="15">
        <v>1</v>
      </c>
      <c r="S102" s="14" t="s">
        <v>166</v>
      </c>
      <c r="T102" s="14"/>
      <c r="U102" s="14"/>
      <c r="V102" s="14"/>
      <c r="W102" s="14"/>
      <c r="X102" s="14"/>
      <c r="Y102" s="14"/>
      <c r="Z102" s="14"/>
      <c r="AA102" s="14"/>
      <c r="AB102" s="14"/>
      <c r="AC102" s="14"/>
      <c r="AD102" s="14"/>
      <c r="AE102" s="14"/>
      <c r="AF102" s="14"/>
      <c r="AG102" s="14"/>
      <c r="AH102" s="14"/>
      <c r="AI102" s="14"/>
      <c r="AJ102" s="14"/>
      <c r="AK102" s="14"/>
      <c r="AL102" s="14"/>
    </row>
    <row r="103" spans="1:38" x14ac:dyDescent="0.25">
      <c r="A103" s="15" t="s">
        <v>102</v>
      </c>
      <c r="B103" s="24">
        <v>1120002</v>
      </c>
      <c r="C103" s="15">
        <v>36</v>
      </c>
      <c r="D103" s="15">
        <f>VLOOKUP(C103,'Base intervenante'!$1:$1048576,4,0)</f>
        <v>2003</v>
      </c>
      <c r="E103" s="15">
        <f>VLOOKUP(C103,'Base intervenante'!$1:$1048576,6,0)</f>
        <v>5</v>
      </c>
      <c r="F103" s="15">
        <f>VLOOKUP(C103,'Base intervenante'!$1:$1048576,29,0)</f>
        <v>28</v>
      </c>
      <c r="G103" s="15">
        <f>VLOOKUP(C103,'Base intervenante'!$1:$1048576,30,0)</f>
        <v>36</v>
      </c>
      <c r="H103" s="15">
        <f>VLOOKUP(C103,'Base intervenante'!$1:$1048576,31,0)</f>
        <v>64</v>
      </c>
      <c r="I103" s="15">
        <f>VLOOKUP(B103,'Base reporting'!$1:$1048576,3,0)</f>
        <v>0</v>
      </c>
      <c r="J103" s="15">
        <f>VLOOKUP(B103,'Base reporting'!$1:$1048576,4,0)</f>
        <v>0</v>
      </c>
      <c r="K103" s="15">
        <f>VLOOKUP(B103,'Base reporting'!$1:$1048576,5,0)</f>
        <v>0</v>
      </c>
      <c r="L103" s="15">
        <f t="shared" si="5"/>
        <v>13</v>
      </c>
      <c r="M103" s="15">
        <f>VLOOKUP(B103,'Base reporting'!$1:$1048576,8,0)</f>
        <v>0</v>
      </c>
      <c r="N103" s="15">
        <f t="shared" si="4"/>
        <v>1</v>
      </c>
      <c r="O103" s="15">
        <f>SUMPRODUCT(1*('base CR'!$A$1:$A$800=B103),('base CR'!$U$1:$U$800))</f>
        <v>1</v>
      </c>
      <c r="P103" s="37">
        <f>(SUMPRODUCT(1*('base CR'!$A$1:$A$800=B103),('base CR'!$W$1:$W$800)))/R103</f>
        <v>8.5384615384615383</v>
      </c>
      <c r="Q103" s="36">
        <f>(SUMPRODUCT(1*('base CR'!$A$1:$A$800=B103),('base CR'!$M$1:$M$800))/R103)</f>
        <v>0.92307692307692313</v>
      </c>
      <c r="R103" s="15">
        <v>13</v>
      </c>
      <c r="S103" s="15" t="s">
        <v>334</v>
      </c>
      <c r="T103" s="15" t="s">
        <v>251</v>
      </c>
      <c r="U103" s="15" t="s">
        <v>319</v>
      </c>
      <c r="V103" s="15" t="s">
        <v>211</v>
      </c>
      <c r="W103" s="15" t="s">
        <v>267</v>
      </c>
      <c r="X103" s="15" t="s">
        <v>321</v>
      </c>
      <c r="Y103" s="15" t="s">
        <v>212</v>
      </c>
      <c r="Z103" s="15" t="s">
        <v>324</v>
      </c>
      <c r="AA103" s="15" t="s">
        <v>403</v>
      </c>
      <c r="AB103" s="15" t="s">
        <v>406</v>
      </c>
      <c r="AC103" s="13" t="s">
        <v>407</v>
      </c>
      <c r="AD103" s="13" t="s">
        <v>128</v>
      </c>
      <c r="AE103" s="13" t="s">
        <v>408</v>
      </c>
      <c r="AF103" s="14"/>
      <c r="AG103" s="14"/>
      <c r="AH103" s="14"/>
      <c r="AI103" s="14"/>
      <c r="AJ103" s="14"/>
      <c r="AK103" s="14"/>
      <c r="AL103" s="14"/>
    </row>
    <row r="104" spans="1:38" x14ac:dyDescent="0.25">
      <c r="A104" s="15" t="s">
        <v>103</v>
      </c>
      <c r="B104" s="24">
        <v>1120003</v>
      </c>
      <c r="C104" s="15">
        <v>36</v>
      </c>
      <c r="D104" s="15">
        <f>VLOOKUP(C104,'Base intervenante'!$1:$1048576,4,0)</f>
        <v>2003</v>
      </c>
      <c r="E104" s="15">
        <f>VLOOKUP(C104,'Base intervenante'!$1:$1048576,6,0)</f>
        <v>5</v>
      </c>
      <c r="F104" s="15">
        <f>VLOOKUP(C104,'Base intervenante'!$1:$1048576,29,0)</f>
        <v>28</v>
      </c>
      <c r="G104" s="15">
        <f>VLOOKUP(C104,'Base intervenante'!$1:$1048576,30,0)</f>
        <v>36</v>
      </c>
      <c r="H104" s="15">
        <f>VLOOKUP(C104,'Base intervenante'!$1:$1048576,31,0)</f>
        <v>64</v>
      </c>
      <c r="I104" s="15">
        <f>VLOOKUP(B104,'Base reporting'!$1:$1048576,3,0)</f>
        <v>0</v>
      </c>
      <c r="J104" s="15">
        <f>VLOOKUP(B104,'Base reporting'!$1:$1048576,4,0)</f>
        <v>0</v>
      </c>
      <c r="K104" s="15">
        <f>VLOOKUP(B104,'Base reporting'!$1:$1048576,5,0)</f>
        <v>0</v>
      </c>
      <c r="L104" s="15">
        <f t="shared" si="5"/>
        <v>11</v>
      </c>
      <c r="M104" s="15">
        <f>VLOOKUP(B104,'Base reporting'!$1:$1048576,8,0)</f>
        <v>0</v>
      </c>
      <c r="N104" s="15">
        <f t="shared" si="4"/>
        <v>1</v>
      </c>
      <c r="O104" s="15">
        <f>SUMPRODUCT(1*('base CR'!$A$1:$A$800=B104),('base CR'!$U$1:$U$800))</f>
        <v>2</v>
      </c>
      <c r="P104" s="37">
        <f>(SUMPRODUCT(1*('base CR'!$A$1:$A$800=B104),('base CR'!$W$1:$W$800)))/R104</f>
        <v>8</v>
      </c>
      <c r="Q104" s="36">
        <f>(SUMPRODUCT(1*('base CR'!$A$1:$A$800=B104),('base CR'!$M$1:$M$800))/R104)</f>
        <v>1</v>
      </c>
      <c r="R104" s="15">
        <v>11</v>
      </c>
      <c r="S104" s="13" t="s">
        <v>370</v>
      </c>
      <c r="T104" s="15" t="s">
        <v>369</v>
      </c>
      <c r="U104" s="15" t="s">
        <v>192</v>
      </c>
      <c r="V104" s="15" t="s">
        <v>181</v>
      </c>
      <c r="W104" s="15" t="s">
        <v>262</v>
      </c>
      <c r="X104" s="15" t="s">
        <v>318</v>
      </c>
      <c r="Y104" s="15" t="s">
        <v>225</v>
      </c>
      <c r="Z104" s="15" t="s">
        <v>243</v>
      </c>
      <c r="AA104" s="13" t="s">
        <v>383</v>
      </c>
      <c r="AB104" s="13" t="s">
        <v>408</v>
      </c>
      <c r="AC104" s="15" t="s">
        <v>243</v>
      </c>
      <c r="AD104" s="14"/>
      <c r="AE104" s="14"/>
      <c r="AF104" s="14"/>
      <c r="AG104" s="14"/>
      <c r="AH104" s="14"/>
      <c r="AI104" s="14"/>
      <c r="AJ104" s="14"/>
      <c r="AK104" s="14"/>
      <c r="AL104" s="14"/>
    </row>
    <row r="105" spans="1:38" x14ac:dyDescent="0.25">
      <c r="A105" s="13" t="s">
        <v>104</v>
      </c>
      <c r="B105" s="25">
        <v>1120004</v>
      </c>
      <c r="C105" s="15">
        <v>36</v>
      </c>
      <c r="D105" s="15">
        <f>VLOOKUP(C105,'Base intervenante'!$1:$1048576,4,0)</f>
        <v>2003</v>
      </c>
      <c r="E105" s="15">
        <f>VLOOKUP(C105,'Base intervenante'!$1:$1048576,6,0)</f>
        <v>5</v>
      </c>
      <c r="F105" s="15">
        <f>VLOOKUP(C105,'Base intervenante'!$1:$1048576,29,0)</f>
        <v>28</v>
      </c>
      <c r="G105" s="15">
        <f>VLOOKUP(C105,'Base intervenante'!$1:$1048576,30,0)</f>
        <v>36</v>
      </c>
      <c r="H105" s="15">
        <f>VLOOKUP(C105,'Base intervenante'!$1:$1048576,31,0)</f>
        <v>64</v>
      </c>
      <c r="I105" s="15">
        <f>VLOOKUP(B105,'Base reporting'!$1:$1048576,3,0)</f>
        <v>0</v>
      </c>
      <c r="J105" s="15">
        <f>VLOOKUP(B105,'Base reporting'!$1:$1048576,4,0)</f>
        <v>0</v>
      </c>
      <c r="K105" s="15">
        <f>VLOOKUP(B105,'Base reporting'!$1:$1048576,5,0)</f>
        <v>0</v>
      </c>
      <c r="L105" s="15">
        <f t="shared" si="5"/>
        <v>3</v>
      </c>
      <c r="M105" s="15">
        <f>VLOOKUP(B105,'Base reporting'!$1:$1048576,8,0)</f>
        <v>0</v>
      </c>
      <c r="N105" s="15">
        <f t="shared" si="4"/>
        <v>0</v>
      </c>
      <c r="O105" s="15">
        <f>SUMPRODUCT(1*('base CR'!$A$1:$A$800=B105),('base CR'!$U$1:$U$800))</f>
        <v>0</v>
      </c>
      <c r="P105" s="37">
        <f>(SUMPRODUCT(1*('base CR'!$A$1:$A$800=B105),('base CR'!$W$1:$W$800)))/R105</f>
        <v>6.666666666666667</v>
      </c>
      <c r="Q105" s="36">
        <f>(SUMPRODUCT(1*('base CR'!$A$1:$A$800=B105),('base CR'!$M$1:$M$800))/R105)</f>
        <v>1</v>
      </c>
      <c r="R105" s="15">
        <v>3</v>
      </c>
      <c r="S105" s="13" t="s">
        <v>202</v>
      </c>
      <c r="T105" s="13" t="s">
        <v>116</v>
      </c>
      <c r="U105" s="13" t="s">
        <v>128</v>
      </c>
      <c r="V105" s="14"/>
      <c r="W105" s="14"/>
      <c r="X105" s="14"/>
      <c r="Y105" s="14"/>
      <c r="Z105" s="14"/>
      <c r="AA105" s="14"/>
      <c r="AB105" s="14"/>
      <c r="AC105" s="14"/>
      <c r="AD105" s="14"/>
      <c r="AE105" s="14"/>
      <c r="AF105" s="14"/>
      <c r="AG105" s="14"/>
      <c r="AH105" s="14"/>
      <c r="AI105" s="14"/>
      <c r="AJ105" s="14"/>
      <c r="AK105" s="14"/>
      <c r="AL105" s="14"/>
    </row>
    <row r="106" spans="1:38" x14ac:dyDescent="0.25">
      <c r="A106" s="15" t="s">
        <v>105</v>
      </c>
      <c r="B106" s="24">
        <v>1120005</v>
      </c>
      <c r="C106" s="15">
        <v>36</v>
      </c>
      <c r="D106" s="15">
        <f>VLOOKUP(C106,'Base intervenante'!$1:$1048576,4,0)</f>
        <v>2003</v>
      </c>
      <c r="E106" s="15">
        <f>VLOOKUP(C106,'Base intervenante'!$1:$1048576,6,0)</f>
        <v>5</v>
      </c>
      <c r="F106" s="15">
        <f>VLOOKUP(C106,'Base intervenante'!$1:$1048576,29,0)</f>
        <v>28</v>
      </c>
      <c r="G106" s="15">
        <f>VLOOKUP(C106,'Base intervenante'!$1:$1048576,30,0)</f>
        <v>36</v>
      </c>
      <c r="H106" s="15">
        <f>VLOOKUP(C106,'Base intervenante'!$1:$1048576,31,0)</f>
        <v>64</v>
      </c>
      <c r="I106" s="15">
        <f>VLOOKUP(B106,'Base reporting'!$1:$1048576,3,0)</f>
        <v>0</v>
      </c>
      <c r="J106" s="15">
        <f>VLOOKUP(B106,'Base reporting'!$1:$1048576,4,0)</f>
        <v>0</v>
      </c>
      <c r="K106" s="15">
        <f>VLOOKUP(B106,'Base reporting'!$1:$1048576,5,0)</f>
        <v>0</v>
      </c>
      <c r="L106" s="15">
        <f t="shared" si="5"/>
        <v>7</v>
      </c>
      <c r="M106" s="15">
        <f>VLOOKUP(B106,'Base reporting'!$1:$1048576,8,0)</f>
        <v>0</v>
      </c>
      <c r="N106" s="15">
        <f t="shared" si="4"/>
        <v>1</v>
      </c>
      <c r="O106" s="15">
        <f>SUMPRODUCT(1*('base CR'!$A$1:$A$800=B106),('base CR'!$U$1:$U$800))</f>
        <v>2</v>
      </c>
      <c r="P106" s="37">
        <f>(SUMPRODUCT(1*('base CR'!$A$1:$A$800=B106),('base CR'!$W$1:$W$800)))/R106</f>
        <v>7.7142857142857144</v>
      </c>
      <c r="Q106" s="36">
        <f>(SUMPRODUCT(1*('base CR'!$A$1:$A$800=B106),('base CR'!$M$1:$M$800))/R106)</f>
        <v>1</v>
      </c>
      <c r="R106" s="15">
        <v>7</v>
      </c>
      <c r="S106" s="15" t="s">
        <v>139</v>
      </c>
      <c r="T106" s="13" t="s">
        <v>144</v>
      </c>
      <c r="U106" s="13" t="s">
        <v>245</v>
      </c>
      <c r="V106" s="13" t="s">
        <v>409</v>
      </c>
      <c r="W106" s="13" t="s">
        <v>390</v>
      </c>
      <c r="X106" s="13" t="s">
        <v>386</v>
      </c>
      <c r="Y106" s="13" t="s">
        <v>410</v>
      </c>
      <c r="Z106" s="14"/>
      <c r="AA106" s="14"/>
      <c r="AB106" s="14"/>
      <c r="AC106" s="14"/>
      <c r="AD106" s="14"/>
      <c r="AE106" s="14"/>
      <c r="AF106" s="14"/>
      <c r="AG106" s="14"/>
      <c r="AH106" s="14"/>
      <c r="AI106" s="14"/>
      <c r="AJ106" s="14"/>
      <c r="AK106" s="14"/>
      <c r="AL106" s="14"/>
    </row>
    <row r="107" spans="1:38" x14ac:dyDescent="0.25">
      <c r="A107" s="15" t="s">
        <v>106</v>
      </c>
      <c r="B107" s="24">
        <v>1120013</v>
      </c>
      <c r="C107" s="15">
        <v>81</v>
      </c>
      <c r="D107" s="15">
        <f>VLOOKUP(C107,'Base intervenante'!$1:$1048576,4,0)</f>
        <v>2008</v>
      </c>
      <c r="E107" s="15">
        <f>VLOOKUP(C107,'Base intervenante'!$1:$1048576,6,0)</f>
        <v>7</v>
      </c>
      <c r="F107" s="15">
        <f>VLOOKUP(C107,'Base intervenante'!$1:$1048576,29,0)</f>
        <v>24</v>
      </c>
      <c r="G107" s="15">
        <f>VLOOKUP(C107,'Base intervenante'!$1:$1048576,30,0)</f>
        <v>30</v>
      </c>
      <c r="H107" s="15">
        <f>VLOOKUP(C107,'Base intervenante'!$1:$1048576,31,0)</f>
        <v>54</v>
      </c>
      <c r="I107" s="15">
        <f>VLOOKUP(B107,'Base reporting'!$1:$1048576,3,0)</f>
        <v>3</v>
      </c>
      <c r="J107" s="15">
        <f>VLOOKUP(B107,'Base reporting'!$1:$1048576,4,0)</f>
        <v>8</v>
      </c>
      <c r="K107" s="15">
        <f>VLOOKUP(B107,'Base reporting'!$1:$1048576,5,0)</f>
        <v>3</v>
      </c>
      <c r="L107" s="15">
        <f t="shared" si="5"/>
        <v>14</v>
      </c>
      <c r="M107" s="15">
        <f>VLOOKUP(B107,'Base reporting'!$1:$1048576,8,0)</f>
        <v>0</v>
      </c>
      <c r="N107" s="15">
        <f t="shared" si="4"/>
        <v>1</v>
      </c>
      <c r="O107" s="15">
        <f>SUMPRODUCT(1*('base CR'!$A$1:$A$800=B107),('base CR'!$U$1:$U$800))</f>
        <v>1</v>
      </c>
      <c r="P107" s="37">
        <f>(SUMPRODUCT(1*('base CR'!$A$1:$A$800=B107),('base CR'!$W$1:$W$800)))/R107</f>
        <v>7.7857142857142856</v>
      </c>
      <c r="Q107" s="36">
        <f>(SUMPRODUCT(1*('base CR'!$A$1:$A$800=B107),('base CR'!$M$1:$M$800))/R107)</f>
        <v>0.9285714285714286</v>
      </c>
      <c r="R107" s="15">
        <v>14</v>
      </c>
      <c r="S107" s="13" t="s">
        <v>411</v>
      </c>
      <c r="T107" s="13" t="s">
        <v>412</v>
      </c>
      <c r="U107" s="13" t="s">
        <v>413</v>
      </c>
      <c r="V107" s="15" t="s">
        <v>141</v>
      </c>
      <c r="W107" s="15" t="s">
        <v>316</v>
      </c>
      <c r="X107" s="15" t="s">
        <v>170</v>
      </c>
      <c r="Y107" s="15" t="s">
        <v>215</v>
      </c>
      <c r="Z107" s="15" t="s">
        <v>214</v>
      </c>
      <c r="AA107" s="15" t="s">
        <v>414</v>
      </c>
      <c r="AB107" s="15" t="s">
        <v>324</v>
      </c>
      <c r="AC107" s="15" t="s">
        <v>137</v>
      </c>
      <c r="AD107" s="15" t="s">
        <v>113</v>
      </c>
      <c r="AE107" s="13" t="s">
        <v>415</v>
      </c>
      <c r="AF107" s="13" t="s">
        <v>416</v>
      </c>
      <c r="AG107" s="14"/>
      <c r="AH107" s="14"/>
      <c r="AI107" s="14"/>
      <c r="AJ107" s="14"/>
      <c r="AK107" s="14"/>
      <c r="AL107" s="14"/>
    </row>
    <row r="108" spans="1:38" x14ac:dyDescent="0.25">
      <c r="A108" s="15" t="s">
        <v>107</v>
      </c>
      <c r="B108" s="24">
        <v>1120014</v>
      </c>
      <c r="C108" s="15">
        <v>81</v>
      </c>
      <c r="D108" s="15">
        <f>VLOOKUP(C108,'Base intervenante'!$1:$1048576,4,0)</f>
        <v>2008</v>
      </c>
      <c r="E108" s="15">
        <f>VLOOKUP(C108,'Base intervenante'!$1:$1048576,6,0)</f>
        <v>7</v>
      </c>
      <c r="F108" s="15">
        <f>VLOOKUP(C108,'Base intervenante'!$1:$1048576,29,0)</f>
        <v>24</v>
      </c>
      <c r="G108" s="15">
        <f>VLOOKUP(C108,'Base intervenante'!$1:$1048576,30,0)</f>
        <v>30</v>
      </c>
      <c r="H108" s="15">
        <f>VLOOKUP(C108,'Base intervenante'!$1:$1048576,31,0)</f>
        <v>54</v>
      </c>
      <c r="I108" s="15">
        <f>VLOOKUP(B108,'Base reporting'!$1:$1048576,3,0)</f>
        <v>1</v>
      </c>
      <c r="J108" s="15">
        <f>VLOOKUP(B108,'Base reporting'!$1:$1048576,4,0)</f>
        <v>4</v>
      </c>
      <c r="K108" s="15">
        <f>VLOOKUP(B108,'Base reporting'!$1:$1048576,5,0)</f>
        <v>0</v>
      </c>
      <c r="L108" s="15">
        <f t="shared" si="5"/>
        <v>7</v>
      </c>
      <c r="M108" s="15">
        <f>VLOOKUP(B108,'Base reporting'!$1:$1048576,8,0)</f>
        <v>0</v>
      </c>
      <c r="N108" s="15">
        <f t="shared" si="4"/>
        <v>1</v>
      </c>
      <c r="O108" s="15">
        <f>SUMPRODUCT(1*('base CR'!$A$1:$A$800=B108),('base CR'!$U$1:$U$800))</f>
        <v>2</v>
      </c>
      <c r="P108" s="37">
        <f>(SUMPRODUCT(1*('base CR'!$A$1:$A$800=B108),('base CR'!$W$1:$W$800)))/R108</f>
        <v>7.8571428571428568</v>
      </c>
      <c r="Q108" s="36">
        <f>(SUMPRODUCT(1*('base CR'!$A$1:$A$800=B108),('base CR'!$M$1:$M$800))/R108)</f>
        <v>1</v>
      </c>
      <c r="R108" s="15">
        <v>7</v>
      </c>
      <c r="S108" s="13" t="s">
        <v>350</v>
      </c>
      <c r="T108" s="13" t="s">
        <v>197</v>
      </c>
      <c r="U108" s="15" t="s">
        <v>160</v>
      </c>
      <c r="V108" s="15" t="s">
        <v>112</v>
      </c>
      <c r="W108" s="13" t="s">
        <v>417</v>
      </c>
      <c r="X108" s="13" t="s">
        <v>119</v>
      </c>
      <c r="Y108" s="13" t="s">
        <v>418</v>
      </c>
      <c r="Z108" s="14"/>
      <c r="AA108" s="14"/>
      <c r="AB108" s="14"/>
      <c r="AC108" s="14"/>
      <c r="AD108" s="14"/>
      <c r="AE108" s="14"/>
      <c r="AF108" s="14"/>
      <c r="AG108" s="14"/>
      <c r="AH108" s="14"/>
      <c r="AI108" s="14"/>
      <c r="AJ108" s="14"/>
      <c r="AK108" s="14"/>
      <c r="AL108" s="14"/>
    </row>
    <row r="109" spans="1:38" x14ac:dyDescent="0.25">
      <c r="A109" s="15" t="s">
        <v>108</v>
      </c>
      <c r="B109" s="24">
        <v>1120021</v>
      </c>
      <c r="C109" s="15">
        <v>81</v>
      </c>
      <c r="D109" s="15">
        <f>VLOOKUP(C109,'Base intervenante'!$1:$1048576,4,0)</f>
        <v>2008</v>
      </c>
      <c r="E109" s="15">
        <f>VLOOKUP(C109,'Base intervenante'!$1:$1048576,6,0)</f>
        <v>7</v>
      </c>
      <c r="F109" s="15">
        <f>VLOOKUP(C109,'Base intervenante'!$1:$1048576,29,0)</f>
        <v>24</v>
      </c>
      <c r="G109" s="15">
        <f>VLOOKUP(C109,'Base intervenante'!$1:$1048576,30,0)</f>
        <v>30</v>
      </c>
      <c r="H109" s="15">
        <f>VLOOKUP(C109,'Base intervenante'!$1:$1048576,31,0)</f>
        <v>54</v>
      </c>
      <c r="I109" s="15">
        <f>VLOOKUP(B109,'Base reporting'!$1:$1048576,3,0)</f>
        <v>3</v>
      </c>
      <c r="J109" s="15">
        <f>VLOOKUP(B109,'Base reporting'!$1:$1048576,4,0)</f>
        <v>3</v>
      </c>
      <c r="K109" s="15">
        <f>VLOOKUP(B109,'Base reporting'!$1:$1048576,5,0)</f>
        <v>1</v>
      </c>
      <c r="L109" s="15">
        <f t="shared" si="5"/>
        <v>7</v>
      </c>
      <c r="M109" s="15">
        <f>VLOOKUP(B109,'Base reporting'!$1:$1048576,8,0)</f>
        <v>0</v>
      </c>
      <c r="N109" s="15">
        <f t="shared" si="4"/>
        <v>1</v>
      </c>
      <c r="O109" s="15">
        <f>SUMPRODUCT(1*('base CR'!$A$1:$A$800=B109),('base CR'!$U$1:$U$800))</f>
        <v>2</v>
      </c>
      <c r="P109" s="37">
        <f>(SUMPRODUCT(1*('base CR'!$A$1:$A$800=B109),('base CR'!$W$1:$W$800)))/R109</f>
        <v>7.333333333333333</v>
      </c>
      <c r="Q109" s="36">
        <f>(SUMPRODUCT(1*('base CR'!$A$1:$A$800=B109),('base CR'!$M$1:$M$800))/R109)</f>
        <v>0.66666666666666663</v>
      </c>
      <c r="R109" s="15">
        <v>6</v>
      </c>
      <c r="S109" s="13" t="s">
        <v>145</v>
      </c>
      <c r="T109" s="13" t="s">
        <v>146</v>
      </c>
      <c r="U109" s="15" t="s">
        <v>260</v>
      </c>
      <c r="V109" s="15" t="s">
        <v>254</v>
      </c>
      <c r="W109" s="13" t="s">
        <v>419</v>
      </c>
      <c r="X109" s="13" t="s">
        <v>420</v>
      </c>
      <c r="Y109" s="14"/>
      <c r="Z109" s="14"/>
      <c r="AA109" s="14"/>
      <c r="AB109" s="14"/>
      <c r="AC109" s="14"/>
      <c r="AD109" s="14"/>
      <c r="AE109" s="14"/>
      <c r="AF109" s="14"/>
      <c r="AG109" s="14"/>
      <c r="AH109" s="14"/>
      <c r="AI109" s="14"/>
      <c r="AJ109" s="14"/>
      <c r="AK109" s="14"/>
      <c r="AL109" s="14"/>
    </row>
    <row r="111" spans="1:38" x14ac:dyDescent="0.25">
      <c r="A111"/>
      <c r="B111"/>
      <c r="C111"/>
      <c r="D111"/>
      <c r="E111"/>
      <c r="F111"/>
      <c r="G111"/>
      <c r="H111"/>
      <c r="I111"/>
      <c r="J111"/>
      <c r="K111"/>
      <c r="L111"/>
      <c r="M111"/>
      <c r="N111"/>
      <c r="O111"/>
      <c r="P111"/>
      <c r="Q111"/>
      <c r="R111"/>
    </row>
    <row r="112" spans="1:38" x14ac:dyDescent="0.25">
      <c r="A112"/>
      <c r="B112"/>
      <c r="C112"/>
      <c r="D112"/>
      <c r="E112"/>
      <c r="F112"/>
      <c r="G112"/>
      <c r="H112"/>
      <c r="I112"/>
      <c r="J112"/>
      <c r="K112"/>
      <c r="L112"/>
      <c r="M112"/>
      <c r="N112"/>
      <c r="O112"/>
      <c r="P112"/>
      <c r="Q112"/>
      <c r="R112"/>
    </row>
    <row r="113" spans="1:18" x14ac:dyDescent="0.25">
      <c r="A113"/>
      <c r="B113"/>
      <c r="C113"/>
      <c r="D113"/>
      <c r="E113"/>
      <c r="F113"/>
      <c r="G113"/>
      <c r="H113"/>
      <c r="I113"/>
      <c r="J113"/>
      <c r="K113"/>
      <c r="L113"/>
      <c r="M113"/>
      <c r="N113"/>
      <c r="O113"/>
      <c r="P113"/>
      <c r="Q113"/>
      <c r="R113"/>
    </row>
    <row r="114" spans="1:18" x14ac:dyDescent="0.25">
      <c r="A114"/>
      <c r="B114"/>
      <c r="C114"/>
      <c r="D114"/>
      <c r="E114"/>
      <c r="F114"/>
      <c r="G114"/>
      <c r="H114"/>
      <c r="I114"/>
      <c r="J114"/>
      <c r="K114"/>
      <c r="L114"/>
      <c r="M114"/>
      <c r="N114"/>
      <c r="O114"/>
      <c r="P114"/>
      <c r="Q114"/>
      <c r="R114"/>
    </row>
    <row r="115" spans="1:18" x14ac:dyDescent="0.25">
      <c r="A115"/>
      <c r="B115"/>
      <c r="C115"/>
      <c r="D115"/>
      <c r="E115"/>
      <c r="F115"/>
      <c r="G115"/>
      <c r="H115"/>
      <c r="I115"/>
      <c r="J115"/>
      <c r="K115"/>
      <c r="L115"/>
      <c r="M115"/>
      <c r="N115"/>
      <c r="O115"/>
      <c r="P115"/>
      <c r="Q115"/>
      <c r="R115"/>
    </row>
    <row r="116" spans="1:18" x14ac:dyDescent="0.25">
      <c r="A116"/>
      <c r="B116"/>
      <c r="C116"/>
      <c r="D116"/>
      <c r="E116"/>
      <c r="F116"/>
      <c r="G116"/>
      <c r="H116"/>
      <c r="I116"/>
      <c r="J116"/>
      <c r="K116"/>
      <c r="L116"/>
      <c r="M116"/>
      <c r="N116"/>
      <c r="O116"/>
      <c r="P116"/>
      <c r="Q116"/>
      <c r="R116"/>
    </row>
    <row r="117" spans="1:18" x14ac:dyDescent="0.25">
      <c r="A117"/>
      <c r="B117"/>
      <c r="C117"/>
      <c r="D117"/>
      <c r="E117"/>
      <c r="F117"/>
      <c r="G117"/>
      <c r="H117"/>
      <c r="I117"/>
      <c r="J117"/>
      <c r="K117"/>
      <c r="L117"/>
      <c r="M117"/>
      <c r="N117"/>
      <c r="O117"/>
      <c r="P117"/>
      <c r="Q117"/>
      <c r="R117"/>
    </row>
    <row r="118" spans="1:18" x14ac:dyDescent="0.25">
      <c r="A118"/>
      <c r="B118"/>
      <c r="C118"/>
      <c r="D118"/>
      <c r="E118"/>
      <c r="F118"/>
      <c r="G118"/>
      <c r="H118"/>
      <c r="I118"/>
      <c r="J118"/>
      <c r="K118"/>
      <c r="L118"/>
      <c r="M118"/>
      <c r="N118"/>
      <c r="O118"/>
      <c r="P118"/>
      <c r="Q118"/>
      <c r="R118"/>
    </row>
    <row r="119" spans="1:18" x14ac:dyDescent="0.25">
      <c r="A119"/>
      <c r="B119"/>
      <c r="C119"/>
      <c r="D119"/>
      <c r="E119"/>
      <c r="F119"/>
      <c r="G119"/>
      <c r="H119"/>
      <c r="I119"/>
      <c r="J119"/>
      <c r="K119"/>
      <c r="L119"/>
      <c r="M119"/>
      <c r="N119"/>
      <c r="O119"/>
      <c r="P119"/>
      <c r="Q119"/>
      <c r="R119"/>
    </row>
    <row r="120" spans="1:18" x14ac:dyDescent="0.25">
      <c r="A120"/>
      <c r="B120"/>
      <c r="C120"/>
      <c r="D120"/>
      <c r="E120"/>
      <c r="F120"/>
      <c r="G120"/>
      <c r="H120"/>
      <c r="I120"/>
      <c r="J120"/>
      <c r="K120"/>
      <c r="L120"/>
      <c r="M120"/>
      <c r="N120"/>
      <c r="O120"/>
      <c r="P120"/>
      <c r="Q120"/>
      <c r="R120"/>
    </row>
    <row r="121" spans="1:18" x14ac:dyDescent="0.25">
      <c r="A121"/>
      <c r="B121"/>
      <c r="C121"/>
      <c r="D121"/>
      <c r="E121"/>
      <c r="F121"/>
      <c r="G121"/>
      <c r="H121"/>
      <c r="I121"/>
      <c r="J121"/>
      <c r="K121"/>
      <c r="L121"/>
      <c r="M121"/>
      <c r="N121"/>
      <c r="O121"/>
      <c r="P121"/>
      <c r="Q121"/>
      <c r="R121"/>
    </row>
    <row r="122" spans="1:18" x14ac:dyDescent="0.25">
      <c r="A122"/>
      <c r="B122"/>
      <c r="C122"/>
      <c r="D122"/>
      <c r="E122"/>
      <c r="F122"/>
      <c r="G122"/>
      <c r="H122"/>
      <c r="I122"/>
      <c r="J122"/>
      <c r="K122"/>
      <c r="L122"/>
      <c r="M122"/>
      <c r="N122"/>
      <c r="O122"/>
      <c r="P122"/>
      <c r="Q122"/>
      <c r="R122"/>
    </row>
    <row r="123" spans="1:18" x14ac:dyDescent="0.25">
      <c r="A123"/>
      <c r="B123"/>
      <c r="C123"/>
      <c r="D123"/>
      <c r="E123"/>
      <c r="F123"/>
      <c r="G123"/>
      <c r="H123"/>
      <c r="I123"/>
      <c r="J123"/>
      <c r="K123"/>
      <c r="L123"/>
      <c r="M123"/>
      <c r="N123"/>
      <c r="O123"/>
      <c r="P123"/>
      <c r="Q123"/>
      <c r="R123"/>
    </row>
    <row r="124" spans="1:18" x14ac:dyDescent="0.25">
      <c r="A124"/>
      <c r="B124"/>
      <c r="C124"/>
      <c r="D124"/>
      <c r="E124"/>
      <c r="F124"/>
      <c r="G124"/>
      <c r="H124"/>
      <c r="I124"/>
      <c r="J124"/>
      <c r="K124"/>
      <c r="L124"/>
      <c r="M124"/>
      <c r="N124"/>
      <c r="O124"/>
      <c r="P124"/>
      <c r="Q124"/>
      <c r="R124"/>
    </row>
    <row r="125" spans="1:18" x14ac:dyDescent="0.25">
      <c r="A125"/>
      <c r="B125"/>
      <c r="C125"/>
      <c r="D125"/>
      <c r="E125"/>
      <c r="F125"/>
      <c r="G125"/>
      <c r="H125"/>
      <c r="I125"/>
      <c r="J125"/>
      <c r="K125"/>
      <c r="L125"/>
      <c r="M125"/>
      <c r="N125"/>
      <c r="O125"/>
      <c r="P125"/>
      <c r="Q125"/>
      <c r="R125"/>
    </row>
    <row r="126" spans="1:18" x14ac:dyDescent="0.25">
      <c r="A126"/>
      <c r="B126"/>
      <c r="C126"/>
      <c r="D126"/>
      <c r="E126"/>
      <c r="F126"/>
      <c r="G126"/>
      <c r="H126"/>
      <c r="I126"/>
      <c r="J126"/>
      <c r="K126"/>
      <c r="L126"/>
      <c r="M126"/>
      <c r="N126"/>
      <c r="O126"/>
      <c r="P126"/>
      <c r="Q126"/>
      <c r="R126"/>
    </row>
    <row r="127" spans="1:18" x14ac:dyDescent="0.25">
      <c r="A127"/>
      <c r="B127"/>
      <c r="C127"/>
      <c r="D127"/>
      <c r="E127"/>
      <c r="F127"/>
      <c r="G127"/>
      <c r="H127"/>
      <c r="I127"/>
      <c r="J127"/>
      <c r="K127"/>
      <c r="L127"/>
      <c r="M127"/>
      <c r="N127"/>
      <c r="O127"/>
      <c r="P127"/>
      <c r="Q127"/>
      <c r="R127"/>
    </row>
    <row r="128" spans="1:18" x14ac:dyDescent="0.25">
      <c r="A128"/>
      <c r="B128"/>
      <c r="C128"/>
      <c r="D128"/>
      <c r="E128"/>
      <c r="F128"/>
      <c r="G128"/>
      <c r="H128"/>
      <c r="I128"/>
      <c r="J128"/>
      <c r="K128"/>
      <c r="L128"/>
      <c r="M128"/>
      <c r="N128"/>
      <c r="O128"/>
      <c r="P128"/>
      <c r="Q128"/>
      <c r="R128"/>
    </row>
    <row r="129" spans="1:18" x14ac:dyDescent="0.25">
      <c r="A129"/>
      <c r="B129"/>
      <c r="C129"/>
      <c r="D129"/>
      <c r="E129"/>
      <c r="F129"/>
      <c r="G129"/>
      <c r="H129"/>
      <c r="I129"/>
      <c r="J129"/>
      <c r="K129"/>
      <c r="L129"/>
      <c r="M129"/>
      <c r="N129"/>
      <c r="O129"/>
      <c r="P129"/>
      <c r="Q129"/>
      <c r="R129"/>
    </row>
    <row r="130" spans="1:18" x14ac:dyDescent="0.25">
      <c r="A130"/>
      <c r="B130"/>
      <c r="C130"/>
      <c r="D130"/>
      <c r="E130"/>
      <c r="F130"/>
      <c r="G130"/>
      <c r="H130"/>
      <c r="I130"/>
      <c r="J130"/>
      <c r="K130"/>
      <c r="L130"/>
      <c r="M130"/>
      <c r="N130"/>
      <c r="O130"/>
      <c r="P130"/>
      <c r="Q130"/>
      <c r="R130"/>
    </row>
    <row r="131" spans="1:18" x14ac:dyDescent="0.25">
      <c r="A131"/>
      <c r="B131"/>
      <c r="C131"/>
      <c r="D131"/>
      <c r="E131"/>
      <c r="F131"/>
      <c r="G131"/>
      <c r="H131"/>
      <c r="I131"/>
      <c r="J131"/>
      <c r="K131"/>
      <c r="L131"/>
      <c r="M131"/>
      <c r="N131"/>
      <c r="O131"/>
      <c r="P131"/>
      <c r="Q131"/>
      <c r="R131"/>
    </row>
    <row r="132" spans="1:18" x14ac:dyDescent="0.25">
      <c r="A132"/>
      <c r="B132"/>
      <c r="C132"/>
      <c r="D132"/>
      <c r="E132"/>
      <c r="F132"/>
      <c r="G132"/>
      <c r="H132"/>
      <c r="I132"/>
      <c r="J132"/>
      <c r="K132"/>
      <c r="L132"/>
      <c r="M132"/>
      <c r="N132"/>
      <c r="O132"/>
      <c r="P132"/>
      <c r="Q132"/>
      <c r="R132"/>
    </row>
    <row r="133" spans="1:18" x14ac:dyDescent="0.25">
      <c r="A133"/>
      <c r="B133"/>
      <c r="C133"/>
      <c r="D133"/>
      <c r="E133"/>
      <c r="F133"/>
      <c r="G133"/>
      <c r="H133"/>
      <c r="I133"/>
      <c r="J133"/>
      <c r="K133"/>
      <c r="L133"/>
      <c r="M133"/>
      <c r="N133"/>
      <c r="O133"/>
      <c r="P133"/>
      <c r="Q133"/>
      <c r="R133"/>
    </row>
    <row r="134" spans="1:18" x14ac:dyDescent="0.25">
      <c r="A134"/>
      <c r="B134"/>
      <c r="C134"/>
      <c r="D134"/>
      <c r="E134"/>
      <c r="F134"/>
      <c r="G134"/>
      <c r="H134"/>
      <c r="I134"/>
      <c r="J134"/>
      <c r="K134"/>
      <c r="L134"/>
      <c r="M134"/>
      <c r="N134"/>
      <c r="O134"/>
      <c r="P134"/>
      <c r="Q134"/>
      <c r="R134"/>
    </row>
    <row r="135" spans="1:18" x14ac:dyDescent="0.25">
      <c r="A135"/>
      <c r="B135"/>
      <c r="C135"/>
      <c r="D135"/>
      <c r="E135"/>
      <c r="F135"/>
      <c r="G135"/>
      <c r="H135"/>
      <c r="I135"/>
      <c r="J135"/>
      <c r="K135"/>
      <c r="L135"/>
      <c r="M135"/>
      <c r="N135"/>
      <c r="O135"/>
      <c r="P135"/>
      <c r="Q135"/>
      <c r="R135"/>
    </row>
    <row r="136" spans="1:18" x14ac:dyDescent="0.25">
      <c r="A136"/>
      <c r="B136"/>
      <c r="C136"/>
      <c r="D136"/>
      <c r="E136"/>
      <c r="F136"/>
      <c r="G136"/>
      <c r="H136"/>
      <c r="I136"/>
      <c r="J136"/>
      <c r="K136"/>
      <c r="L136"/>
      <c r="M136"/>
      <c r="N136"/>
      <c r="O136"/>
      <c r="P136"/>
      <c r="Q136"/>
      <c r="R136"/>
    </row>
    <row r="137" spans="1:18" x14ac:dyDescent="0.25">
      <c r="A137"/>
      <c r="B137"/>
      <c r="C137"/>
      <c r="D137"/>
      <c r="E137"/>
      <c r="F137"/>
      <c r="G137"/>
      <c r="H137"/>
      <c r="I137"/>
      <c r="J137"/>
      <c r="K137"/>
      <c r="L137"/>
      <c r="M137"/>
      <c r="N137"/>
      <c r="O137"/>
      <c r="P137"/>
      <c r="Q137"/>
      <c r="R137"/>
    </row>
    <row r="138" spans="1:18" x14ac:dyDescent="0.25">
      <c r="A138"/>
      <c r="B138"/>
      <c r="C138"/>
      <c r="D138"/>
      <c r="E138"/>
      <c r="F138"/>
      <c r="G138"/>
      <c r="H138"/>
      <c r="I138"/>
      <c r="J138"/>
      <c r="K138"/>
      <c r="L138"/>
      <c r="M138"/>
      <c r="N138"/>
      <c r="O138"/>
      <c r="P138"/>
      <c r="Q138"/>
      <c r="R138"/>
    </row>
    <row r="139" spans="1:18" x14ac:dyDescent="0.25">
      <c r="A139"/>
      <c r="B139"/>
      <c r="C139"/>
      <c r="D139"/>
      <c r="E139"/>
      <c r="F139"/>
      <c r="G139"/>
      <c r="H139"/>
      <c r="I139"/>
      <c r="J139"/>
      <c r="K139"/>
      <c r="L139"/>
      <c r="M139"/>
      <c r="N139"/>
      <c r="O139"/>
      <c r="P139"/>
      <c r="Q139"/>
      <c r="R139"/>
    </row>
    <row r="140" spans="1:18" x14ac:dyDescent="0.25">
      <c r="A140"/>
      <c r="B140"/>
      <c r="C140"/>
      <c r="D140"/>
      <c r="E140"/>
      <c r="F140"/>
      <c r="G140"/>
      <c r="H140"/>
      <c r="I140"/>
      <c r="J140"/>
      <c r="K140"/>
      <c r="L140"/>
      <c r="M140"/>
      <c r="N140"/>
      <c r="O140"/>
      <c r="P140"/>
      <c r="Q140"/>
      <c r="R140"/>
    </row>
    <row r="141" spans="1:18" x14ac:dyDescent="0.25">
      <c r="A141"/>
      <c r="B141"/>
      <c r="C141"/>
      <c r="D141"/>
      <c r="E141"/>
      <c r="F141"/>
      <c r="G141"/>
      <c r="H141"/>
      <c r="I141"/>
      <c r="J141"/>
      <c r="K141"/>
      <c r="L141"/>
      <c r="M141"/>
      <c r="N141"/>
      <c r="O141"/>
      <c r="P141"/>
      <c r="Q141"/>
      <c r="R141"/>
    </row>
    <row r="142" spans="1:18" x14ac:dyDescent="0.25">
      <c r="A142"/>
      <c r="B142"/>
      <c r="C142"/>
      <c r="D142"/>
      <c r="E142"/>
      <c r="F142"/>
      <c r="G142"/>
      <c r="H142"/>
      <c r="I142"/>
      <c r="J142"/>
      <c r="K142"/>
      <c r="L142"/>
      <c r="M142"/>
      <c r="N142"/>
      <c r="O142"/>
      <c r="P142"/>
      <c r="Q142"/>
      <c r="R142"/>
    </row>
    <row r="143" spans="1:18" x14ac:dyDescent="0.25">
      <c r="A143"/>
      <c r="B143"/>
      <c r="C143"/>
      <c r="D143"/>
      <c r="E143"/>
      <c r="F143"/>
      <c r="G143"/>
      <c r="H143"/>
      <c r="I143"/>
      <c r="J143"/>
      <c r="K143"/>
      <c r="L143"/>
      <c r="M143"/>
      <c r="N143"/>
      <c r="O143"/>
      <c r="P143"/>
      <c r="Q143"/>
      <c r="R143"/>
    </row>
    <row r="144" spans="1:18" x14ac:dyDescent="0.25">
      <c r="A144"/>
      <c r="B144"/>
      <c r="C144"/>
      <c r="D144"/>
      <c r="E144"/>
      <c r="F144"/>
      <c r="G144"/>
      <c r="H144"/>
      <c r="I144"/>
      <c r="J144"/>
      <c r="K144"/>
      <c r="L144"/>
      <c r="M144"/>
      <c r="N144"/>
      <c r="O144"/>
      <c r="P144"/>
      <c r="Q144"/>
      <c r="R144"/>
    </row>
    <row r="145" spans="1:18" x14ac:dyDescent="0.25">
      <c r="A145"/>
      <c r="B145"/>
      <c r="C145"/>
      <c r="D145"/>
      <c r="E145"/>
      <c r="F145"/>
      <c r="G145"/>
      <c r="H145"/>
      <c r="I145"/>
      <c r="J145"/>
      <c r="K145"/>
      <c r="L145"/>
      <c r="M145"/>
      <c r="N145"/>
      <c r="O145"/>
      <c r="P145"/>
      <c r="Q145"/>
      <c r="R145"/>
    </row>
    <row r="146" spans="1:18" x14ac:dyDescent="0.25">
      <c r="A146"/>
      <c r="B146"/>
      <c r="C146"/>
      <c r="D146"/>
      <c r="E146"/>
      <c r="F146"/>
      <c r="G146"/>
      <c r="H146"/>
      <c r="I146"/>
      <c r="J146"/>
      <c r="K146"/>
      <c r="L146"/>
      <c r="M146"/>
      <c r="N146"/>
      <c r="O146"/>
      <c r="P146"/>
      <c r="Q146"/>
      <c r="R146"/>
    </row>
    <row r="147" spans="1:18" x14ac:dyDescent="0.25">
      <c r="A147"/>
      <c r="B147"/>
      <c r="C147"/>
      <c r="D147"/>
      <c r="E147"/>
      <c r="F147"/>
      <c r="G147"/>
      <c r="H147"/>
      <c r="I147"/>
      <c r="J147"/>
      <c r="K147"/>
      <c r="L147"/>
      <c r="M147"/>
      <c r="N147"/>
      <c r="O147"/>
      <c r="P147"/>
      <c r="Q147"/>
      <c r="R147"/>
    </row>
    <row r="148" spans="1:18" x14ac:dyDescent="0.25">
      <c r="A148"/>
      <c r="B148"/>
      <c r="C148"/>
      <c r="D148"/>
      <c r="E148"/>
      <c r="F148"/>
      <c r="G148"/>
      <c r="H148"/>
      <c r="I148"/>
      <c r="J148"/>
      <c r="K148"/>
      <c r="L148"/>
      <c r="M148"/>
      <c r="N148"/>
      <c r="O148"/>
      <c r="P148"/>
      <c r="Q148"/>
      <c r="R148"/>
    </row>
    <row r="149" spans="1:18" x14ac:dyDescent="0.25">
      <c r="A149"/>
      <c r="B149"/>
      <c r="C149"/>
      <c r="D149"/>
      <c r="E149"/>
      <c r="F149"/>
      <c r="G149"/>
      <c r="H149"/>
      <c r="I149"/>
      <c r="J149"/>
      <c r="K149"/>
      <c r="L149"/>
      <c r="M149"/>
      <c r="N149"/>
      <c r="O149"/>
      <c r="P149"/>
      <c r="Q149"/>
      <c r="R149"/>
    </row>
    <row r="150" spans="1:18" x14ac:dyDescent="0.25">
      <c r="A150"/>
      <c r="B150"/>
      <c r="C150"/>
      <c r="D150"/>
      <c r="E150"/>
      <c r="F150"/>
      <c r="G150"/>
      <c r="H150"/>
      <c r="I150"/>
      <c r="J150"/>
      <c r="K150"/>
      <c r="L150"/>
      <c r="M150"/>
      <c r="N150"/>
      <c r="O150"/>
      <c r="P150"/>
      <c r="Q150"/>
      <c r="R150"/>
    </row>
    <row r="151" spans="1:18" x14ac:dyDescent="0.25">
      <c r="A151"/>
      <c r="B151"/>
      <c r="C151"/>
      <c r="D151"/>
      <c r="E151"/>
      <c r="F151"/>
      <c r="G151"/>
      <c r="H151"/>
      <c r="I151"/>
      <c r="J151"/>
      <c r="K151"/>
      <c r="L151"/>
      <c r="M151"/>
      <c r="N151"/>
      <c r="O151"/>
      <c r="P151"/>
      <c r="Q151"/>
      <c r="R151"/>
    </row>
    <row r="152" spans="1:18" x14ac:dyDescent="0.25">
      <c r="A152"/>
      <c r="B152"/>
      <c r="C152"/>
      <c r="D152"/>
      <c r="E152"/>
      <c r="F152"/>
      <c r="G152"/>
      <c r="H152"/>
      <c r="I152"/>
      <c r="J152"/>
      <c r="K152"/>
      <c r="L152"/>
      <c r="M152"/>
      <c r="N152"/>
      <c r="O152"/>
      <c r="P152"/>
      <c r="Q152"/>
      <c r="R152"/>
    </row>
    <row r="153" spans="1:18" x14ac:dyDescent="0.25">
      <c r="A153"/>
      <c r="B153"/>
      <c r="C153"/>
      <c r="D153"/>
      <c r="E153"/>
      <c r="F153"/>
      <c r="G153"/>
      <c r="H153"/>
      <c r="I153"/>
      <c r="J153"/>
      <c r="K153"/>
      <c r="L153"/>
      <c r="M153"/>
      <c r="N153"/>
      <c r="O153"/>
      <c r="P153"/>
      <c r="Q153"/>
      <c r="R153"/>
    </row>
    <row r="154" spans="1:18" x14ac:dyDescent="0.25">
      <c r="A154"/>
      <c r="B154"/>
      <c r="C154"/>
      <c r="D154"/>
      <c r="E154"/>
      <c r="F154"/>
      <c r="G154"/>
      <c r="H154"/>
      <c r="I154"/>
      <c r="J154"/>
      <c r="K154"/>
      <c r="L154"/>
      <c r="M154"/>
      <c r="N154"/>
      <c r="O154"/>
      <c r="P154"/>
      <c r="Q154"/>
      <c r="R154"/>
    </row>
    <row r="155" spans="1:18" x14ac:dyDescent="0.25">
      <c r="A155"/>
      <c r="B155"/>
      <c r="C155"/>
      <c r="D155"/>
      <c r="E155"/>
      <c r="F155"/>
      <c r="G155"/>
      <c r="H155"/>
      <c r="I155"/>
      <c r="J155"/>
      <c r="K155"/>
      <c r="L155"/>
      <c r="M155"/>
      <c r="N155"/>
      <c r="O155"/>
      <c r="P155"/>
      <c r="Q155"/>
      <c r="R155"/>
    </row>
    <row r="156" spans="1:18" x14ac:dyDescent="0.25">
      <c r="A156"/>
      <c r="B156"/>
      <c r="C156"/>
      <c r="D156"/>
      <c r="E156"/>
      <c r="F156"/>
      <c r="G156"/>
      <c r="H156"/>
      <c r="I156"/>
      <c r="J156"/>
      <c r="K156"/>
      <c r="L156"/>
      <c r="M156"/>
      <c r="N156"/>
      <c r="O156"/>
      <c r="P156"/>
      <c r="Q156"/>
      <c r="R156"/>
    </row>
    <row r="157" spans="1:18" x14ac:dyDescent="0.25">
      <c r="A157"/>
      <c r="B157"/>
      <c r="C157"/>
      <c r="D157"/>
      <c r="E157"/>
      <c r="F157"/>
      <c r="G157"/>
      <c r="H157"/>
      <c r="I157"/>
      <c r="J157"/>
      <c r="K157"/>
      <c r="L157"/>
      <c r="M157"/>
      <c r="N157"/>
      <c r="O157"/>
      <c r="P157"/>
      <c r="Q157"/>
      <c r="R157"/>
    </row>
    <row r="158" spans="1:18" x14ac:dyDescent="0.25">
      <c r="A158"/>
      <c r="B158"/>
      <c r="C158"/>
      <c r="D158"/>
      <c r="E158"/>
      <c r="F158"/>
      <c r="G158"/>
      <c r="H158"/>
      <c r="I158"/>
      <c r="J158"/>
      <c r="K158"/>
      <c r="L158"/>
      <c r="M158"/>
      <c r="N158"/>
      <c r="O158"/>
      <c r="P158"/>
      <c r="Q158"/>
      <c r="R158"/>
    </row>
    <row r="159" spans="1:18" x14ac:dyDescent="0.25">
      <c r="A159"/>
      <c r="B159"/>
      <c r="C159"/>
      <c r="D159"/>
      <c r="E159"/>
      <c r="F159"/>
      <c r="G159"/>
      <c r="H159"/>
      <c r="I159"/>
      <c r="J159"/>
      <c r="K159"/>
      <c r="L159"/>
      <c r="M159"/>
      <c r="N159"/>
      <c r="O159"/>
      <c r="P159"/>
      <c r="Q159"/>
      <c r="R159"/>
    </row>
    <row r="160" spans="1:18" x14ac:dyDescent="0.25">
      <c r="A160"/>
      <c r="B160"/>
      <c r="C160"/>
      <c r="D160"/>
      <c r="E160"/>
      <c r="F160"/>
      <c r="G160"/>
      <c r="H160"/>
      <c r="I160"/>
      <c r="J160"/>
      <c r="K160"/>
      <c r="L160"/>
      <c r="M160"/>
      <c r="N160"/>
      <c r="O160"/>
      <c r="P160"/>
      <c r="Q160"/>
      <c r="R160"/>
    </row>
    <row r="161" spans="1:18" x14ac:dyDescent="0.25">
      <c r="A161"/>
      <c r="B161"/>
      <c r="C161"/>
      <c r="D161"/>
      <c r="E161"/>
      <c r="F161"/>
      <c r="G161"/>
      <c r="H161"/>
      <c r="I161"/>
      <c r="J161"/>
      <c r="K161"/>
      <c r="L161"/>
      <c r="M161"/>
      <c r="N161"/>
      <c r="O161"/>
      <c r="P161"/>
      <c r="Q161"/>
      <c r="R161"/>
    </row>
    <row r="162" spans="1:18" x14ac:dyDescent="0.25">
      <c r="A162"/>
      <c r="B162"/>
      <c r="C162"/>
      <c r="D162"/>
      <c r="E162"/>
      <c r="F162"/>
      <c r="G162"/>
      <c r="H162"/>
      <c r="I162"/>
      <c r="J162"/>
      <c r="K162"/>
      <c r="L162"/>
      <c r="M162"/>
      <c r="N162"/>
      <c r="O162"/>
      <c r="P162"/>
      <c r="Q162"/>
      <c r="R162"/>
    </row>
    <row r="163" spans="1:18" x14ac:dyDescent="0.25">
      <c r="A163"/>
      <c r="B163"/>
      <c r="C163"/>
      <c r="D163"/>
      <c r="E163"/>
      <c r="F163"/>
      <c r="G163"/>
      <c r="H163"/>
      <c r="I163"/>
      <c r="J163"/>
      <c r="K163"/>
      <c r="L163"/>
      <c r="M163"/>
      <c r="N163"/>
      <c r="O163"/>
      <c r="P163"/>
      <c r="Q163"/>
      <c r="R163"/>
    </row>
    <row r="164" spans="1:18" x14ac:dyDescent="0.25">
      <c r="A164"/>
      <c r="B164"/>
      <c r="C164"/>
      <c r="D164"/>
      <c r="E164"/>
      <c r="F164"/>
      <c r="G164"/>
      <c r="H164"/>
      <c r="I164"/>
      <c r="J164"/>
      <c r="K164"/>
      <c r="L164"/>
      <c r="M164"/>
      <c r="N164"/>
      <c r="O164"/>
      <c r="P164"/>
      <c r="Q164"/>
      <c r="R164"/>
    </row>
    <row r="165" spans="1:18" x14ac:dyDescent="0.25">
      <c r="A165"/>
      <c r="B165"/>
      <c r="C165"/>
      <c r="D165"/>
      <c r="E165"/>
      <c r="F165"/>
      <c r="G165"/>
      <c r="H165"/>
      <c r="I165"/>
      <c r="J165"/>
      <c r="K165"/>
      <c r="L165"/>
      <c r="M165"/>
      <c r="N165"/>
      <c r="O165"/>
      <c r="P165"/>
      <c r="Q165"/>
      <c r="R165"/>
    </row>
    <row r="166" spans="1:18" x14ac:dyDescent="0.25">
      <c r="A166"/>
      <c r="B166"/>
      <c r="C166"/>
      <c r="D166"/>
      <c r="E166"/>
      <c r="F166"/>
      <c r="G166"/>
      <c r="H166"/>
      <c r="I166"/>
      <c r="J166"/>
      <c r="K166"/>
      <c r="L166"/>
      <c r="M166"/>
      <c r="N166"/>
      <c r="O166"/>
      <c r="P166"/>
      <c r="Q166"/>
      <c r="R166"/>
    </row>
    <row r="167" spans="1:18" x14ac:dyDescent="0.25">
      <c r="A167"/>
      <c r="B167"/>
      <c r="C167"/>
      <c r="D167"/>
      <c r="E167"/>
      <c r="F167"/>
      <c r="G167"/>
      <c r="H167"/>
      <c r="I167"/>
      <c r="J167"/>
      <c r="K167"/>
      <c r="L167"/>
      <c r="M167"/>
      <c r="N167"/>
      <c r="O167"/>
      <c r="P167"/>
      <c r="Q167"/>
      <c r="R167"/>
    </row>
    <row r="168" spans="1:18" x14ac:dyDescent="0.25">
      <c r="A168"/>
      <c r="B168"/>
      <c r="C168"/>
      <c r="D168"/>
      <c r="E168"/>
      <c r="F168"/>
      <c r="G168"/>
      <c r="H168"/>
      <c r="I168"/>
      <c r="J168"/>
      <c r="K168"/>
      <c r="L168"/>
      <c r="M168"/>
      <c r="N168"/>
      <c r="O168"/>
      <c r="P168"/>
      <c r="Q168"/>
      <c r="R168"/>
    </row>
    <row r="169" spans="1:18" x14ac:dyDescent="0.25">
      <c r="A169"/>
      <c r="B169"/>
      <c r="C169"/>
      <c r="D169"/>
      <c r="E169"/>
      <c r="F169"/>
      <c r="G169"/>
      <c r="H169"/>
      <c r="I169"/>
      <c r="J169"/>
      <c r="K169"/>
      <c r="L169"/>
      <c r="M169"/>
      <c r="N169"/>
      <c r="O169"/>
      <c r="P169"/>
      <c r="Q169"/>
      <c r="R169"/>
    </row>
    <row r="170" spans="1:18" x14ac:dyDescent="0.25">
      <c r="A170"/>
      <c r="B170"/>
      <c r="C170"/>
      <c r="D170"/>
      <c r="E170"/>
      <c r="F170"/>
      <c r="G170"/>
      <c r="H170"/>
      <c r="I170"/>
      <c r="J170"/>
      <c r="K170"/>
      <c r="L170"/>
      <c r="M170"/>
      <c r="N170"/>
      <c r="O170"/>
      <c r="P170"/>
      <c r="Q170"/>
      <c r="R170"/>
    </row>
    <row r="171" spans="1:18" x14ac:dyDescent="0.25">
      <c r="A171"/>
      <c r="B171"/>
      <c r="C171"/>
      <c r="D171"/>
      <c r="E171"/>
      <c r="F171"/>
      <c r="G171"/>
      <c r="H171"/>
      <c r="I171"/>
      <c r="J171"/>
      <c r="K171"/>
      <c r="L171"/>
      <c r="M171"/>
      <c r="N171"/>
      <c r="O171"/>
      <c r="P171"/>
      <c r="Q171"/>
      <c r="R171"/>
    </row>
    <row r="172" spans="1:18" x14ac:dyDescent="0.25">
      <c r="A172"/>
      <c r="B172"/>
      <c r="C172"/>
      <c r="D172"/>
      <c r="E172"/>
      <c r="F172"/>
      <c r="G172"/>
      <c r="H172"/>
      <c r="I172"/>
      <c r="J172"/>
      <c r="K172"/>
      <c r="L172"/>
      <c r="M172"/>
      <c r="N172"/>
      <c r="O172"/>
      <c r="P172"/>
      <c r="Q172"/>
      <c r="R172"/>
    </row>
    <row r="173" spans="1:18" x14ac:dyDescent="0.25">
      <c r="A173"/>
      <c r="B173"/>
      <c r="C173"/>
      <c r="D173"/>
      <c r="E173"/>
      <c r="F173"/>
      <c r="G173"/>
      <c r="H173"/>
      <c r="I173"/>
      <c r="J173"/>
      <c r="K173"/>
      <c r="L173"/>
      <c r="M173"/>
      <c r="N173"/>
      <c r="O173"/>
      <c r="P173"/>
      <c r="Q173"/>
      <c r="R173"/>
    </row>
    <row r="174" spans="1:18" x14ac:dyDescent="0.25">
      <c r="A174"/>
      <c r="B174"/>
      <c r="C174"/>
      <c r="D174"/>
      <c r="E174"/>
      <c r="F174"/>
      <c r="G174"/>
      <c r="H174"/>
      <c r="I174"/>
      <c r="J174"/>
      <c r="K174"/>
      <c r="L174"/>
      <c r="M174"/>
      <c r="N174"/>
      <c r="O174"/>
      <c r="P174"/>
      <c r="Q174"/>
      <c r="R174"/>
    </row>
    <row r="175" spans="1:18" x14ac:dyDescent="0.25">
      <c r="A175"/>
      <c r="B175"/>
      <c r="C175"/>
      <c r="D175"/>
      <c r="E175"/>
      <c r="F175"/>
      <c r="G175"/>
      <c r="H175"/>
      <c r="I175"/>
      <c r="J175"/>
      <c r="K175"/>
      <c r="L175"/>
      <c r="M175"/>
      <c r="N175"/>
      <c r="O175"/>
      <c r="P175"/>
      <c r="Q175"/>
      <c r="R175"/>
    </row>
    <row r="176" spans="1:18" x14ac:dyDescent="0.25">
      <c r="A176"/>
      <c r="B176"/>
      <c r="C176"/>
      <c r="D176"/>
      <c r="E176"/>
      <c r="F176"/>
      <c r="G176"/>
      <c r="H176"/>
      <c r="I176"/>
      <c r="J176"/>
      <c r="K176"/>
      <c r="L176"/>
      <c r="M176"/>
      <c r="N176"/>
      <c r="O176"/>
      <c r="P176"/>
      <c r="Q176"/>
      <c r="R176"/>
    </row>
    <row r="177" spans="1:18" x14ac:dyDescent="0.25">
      <c r="A177"/>
      <c r="B177"/>
      <c r="C177"/>
      <c r="D177"/>
      <c r="E177"/>
      <c r="F177"/>
      <c r="G177"/>
      <c r="H177"/>
      <c r="I177"/>
      <c r="J177"/>
      <c r="K177"/>
      <c r="L177"/>
      <c r="M177"/>
      <c r="N177"/>
      <c r="O177"/>
      <c r="P177"/>
      <c r="Q177"/>
      <c r="R177"/>
    </row>
    <row r="178" spans="1:18" x14ac:dyDescent="0.25">
      <c r="A178"/>
      <c r="B178"/>
      <c r="C178"/>
      <c r="D178"/>
      <c r="E178"/>
      <c r="F178"/>
      <c r="G178"/>
      <c r="H178"/>
      <c r="I178"/>
      <c r="J178"/>
      <c r="K178"/>
      <c r="L178"/>
      <c r="M178"/>
      <c r="N178"/>
      <c r="O178"/>
      <c r="P178"/>
      <c r="Q178"/>
      <c r="R178"/>
    </row>
    <row r="179" spans="1:18" x14ac:dyDescent="0.25">
      <c r="A179"/>
      <c r="B179"/>
      <c r="C179"/>
      <c r="D179"/>
      <c r="E179"/>
      <c r="F179"/>
      <c r="G179"/>
      <c r="H179"/>
      <c r="I179"/>
      <c r="J179"/>
      <c r="K179"/>
      <c r="L179"/>
      <c r="M179"/>
      <c r="N179"/>
      <c r="O179"/>
      <c r="P179"/>
      <c r="Q179"/>
      <c r="R179"/>
    </row>
    <row r="180" spans="1:18" x14ac:dyDescent="0.25">
      <c r="A180"/>
      <c r="B180"/>
      <c r="C180"/>
      <c r="D180"/>
      <c r="E180"/>
      <c r="F180"/>
      <c r="G180"/>
      <c r="H180"/>
      <c r="I180"/>
      <c r="J180"/>
      <c r="K180"/>
      <c r="L180"/>
      <c r="M180"/>
      <c r="N180"/>
      <c r="O180"/>
      <c r="P180"/>
      <c r="Q180"/>
      <c r="R180"/>
    </row>
    <row r="181" spans="1:18" x14ac:dyDescent="0.25">
      <c r="A181"/>
      <c r="B181"/>
      <c r="C181"/>
      <c r="D181"/>
      <c r="E181"/>
      <c r="F181"/>
      <c r="G181"/>
      <c r="H181"/>
      <c r="I181"/>
      <c r="J181"/>
      <c r="K181"/>
      <c r="L181"/>
      <c r="M181"/>
      <c r="N181"/>
      <c r="O181"/>
      <c r="P181"/>
      <c r="Q181"/>
      <c r="R181"/>
    </row>
    <row r="182" spans="1:18" x14ac:dyDescent="0.25">
      <c r="A182"/>
      <c r="B182"/>
      <c r="C182"/>
      <c r="D182"/>
      <c r="E182"/>
      <c r="F182"/>
      <c r="G182"/>
      <c r="H182"/>
      <c r="I182"/>
      <c r="J182"/>
      <c r="K182"/>
      <c r="L182"/>
      <c r="M182"/>
      <c r="N182"/>
      <c r="O182"/>
      <c r="P182"/>
      <c r="Q182"/>
      <c r="R182"/>
    </row>
    <row r="183" spans="1:18" x14ac:dyDescent="0.25">
      <c r="A183"/>
      <c r="B183"/>
      <c r="C183"/>
      <c r="D183"/>
      <c r="E183"/>
      <c r="F183"/>
      <c r="G183"/>
      <c r="H183"/>
      <c r="I183"/>
      <c r="J183"/>
      <c r="K183"/>
      <c r="L183"/>
      <c r="M183"/>
      <c r="N183"/>
      <c r="O183"/>
      <c r="P183"/>
      <c r="Q183"/>
      <c r="R183"/>
    </row>
    <row r="184" spans="1:18" x14ac:dyDescent="0.25">
      <c r="A184"/>
      <c r="B184"/>
      <c r="C184"/>
      <c r="D184"/>
      <c r="E184"/>
      <c r="F184"/>
      <c r="G184"/>
      <c r="H184"/>
      <c r="I184"/>
      <c r="J184"/>
      <c r="K184"/>
      <c r="L184"/>
      <c r="M184"/>
      <c r="N184"/>
      <c r="O184"/>
      <c r="P184"/>
      <c r="Q184"/>
      <c r="R184"/>
    </row>
    <row r="185" spans="1:18" x14ac:dyDescent="0.25">
      <c r="A185"/>
      <c r="B185"/>
      <c r="C185"/>
      <c r="D185"/>
      <c r="E185"/>
      <c r="F185"/>
      <c r="G185"/>
      <c r="H185"/>
      <c r="I185"/>
      <c r="J185"/>
      <c r="K185"/>
      <c r="L185"/>
      <c r="M185"/>
      <c r="N185"/>
      <c r="O185"/>
      <c r="P185"/>
      <c r="Q185"/>
      <c r="R185"/>
    </row>
    <row r="186" spans="1:18" x14ac:dyDescent="0.25">
      <c r="A186"/>
      <c r="B186"/>
      <c r="C186"/>
      <c r="D186"/>
      <c r="E186"/>
      <c r="F186"/>
      <c r="G186"/>
      <c r="H186"/>
      <c r="I186"/>
      <c r="J186"/>
      <c r="K186"/>
      <c r="L186"/>
      <c r="M186"/>
      <c r="N186"/>
      <c r="O186"/>
      <c r="P186"/>
      <c r="Q186"/>
      <c r="R186"/>
    </row>
    <row r="187" spans="1:18" x14ac:dyDescent="0.25">
      <c r="A187"/>
      <c r="B187"/>
      <c r="C187"/>
      <c r="D187"/>
      <c r="E187"/>
      <c r="F187"/>
      <c r="G187"/>
      <c r="H187"/>
      <c r="I187"/>
      <c r="J187"/>
      <c r="K187"/>
      <c r="L187"/>
      <c r="M187"/>
      <c r="N187"/>
      <c r="O187"/>
      <c r="P187"/>
      <c r="Q187"/>
      <c r="R187"/>
    </row>
    <row r="188" spans="1:18" x14ac:dyDescent="0.25">
      <c r="A188"/>
      <c r="B188"/>
      <c r="C188"/>
      <c r="D188"/>
      <c r="E188"/>
      <c r="F188"/>
      <c r="G188"/>
      <c r="H188"/>
      <c r="I188"/>
      <c r="J188"/>
      <c r="K188"/>
      <c r="L188"/>
      <c r="M188"/>
      <c r="N188"/>
      <c r="O188"/>
      <c r="P188"/>
      <c r="Q188"/>
      <c r="R188"/>
    </row>
    <row r="189" spans="1:18" x14ac:dyDescent="0.25">
      <c r="A189"/>
      <c r="B189"/>
      <c r="C189"/>
      <c r="D189"/>
      <c r="E189"/>
      <c r="F189"/>
      <c r="G189"/>
      <c r="H189"/>
      <c r="I189"/>
      <c r="J189"/>
      <c r="K189"/>
      <c r="L189"/>
      <c r="M189"/>
      <c r="N189"/>
      <c r="O189"/>
      <c r="P189"/>
      <c r="Q189"/>
      <c r="R189"/>
    </row>
    <row r="190" spans="1:18" x14ac:dyDescent="0.25">
      <c r="A190"/>
      <c r="B190"/>
      <c r="C190"/>
      <c r="D190"/>
      <c r="E190"/>
      <c r="F190"/>
      <c r="G190"/>
      <c r="H190"/>
      <c r="I190"/>
      <c r="J190"/>
      <c r="K190"/>
      <c r="L190"/>
      <c r="M190"/>
      <c r="N190"/>
      <c r="O190"/>
      <c r="P190"/>
      <c r="Q190"/>
      <c r="R190"/>
    </row>
    <row r="191" spans="1:18" x14ac:dyDescent="0.25">
      <c r="A191"/>
      <c r="B191"/>
      <c r="C191"/>
      <c r="D191"/>
      <c r="E191"/>
      <c r="F191"/>
      <c r="G191"/>
      <c r="H191"/>
      <c r="I191"/>
      <c r="J191"/>
      <c r="K191"/>
      <c r="L191"/>
      <c r="M191"/>
      <c r="N191"/>
      <c r="O191"/>
      <c r="P191"/>
      <c r="Q191"/>
      <c r="R191"/>
    </row>
    <row r="192" spans="1:18" x14ac:dyDescent="0.25">
      <c r="A192"/>
      <c r="B192"/>
      <c r="C192"/>
      <c r="D192"/>
      <c r="E192"/>
      <c r="F192"/>
      <c r="G192"/>
      <c r="H192"/>
      <c r="I192"/>
      <c r="J192"/>
      <c r="K192"/>
      <c r="L192"/>
      <c r="M192"/>
      <c r="N192"/>
      <c r="O192"/>
      <c r="P192"/>
      <c r="Q192"/>
      <c r="R192"/>
    </row>
    <row r="193" spans="1:18" x14ac:dyDescent="0.25">
      <c r="A193"/>
      <c r="B193"/>
      <c r="C193"/>
      <c r="D193"/>
      <c r="E193"/>
      <c r="F193"/>
      <c r="G193"/>
      <c r="H193"/>
      <c r="I193"/>
      <c r="J193"/>
      <c r="K193"/>
      <c r="L193"/>
      <c r="M193"/>
      <c r="N193"/>
      <c r="O193"/>
      <c r="P193"/>
      <c r="Q193"/>
      <c r="R193"/>
    </row>
    <row r="194" spans="1:18" x14ac:dyDescent="0.25">
      <c r="A194"/>
      <c r="B194"/>
      <c r="C194"/>
      <c r="D194"/>
      <c r="E194"/>
      <c r="F194"/>
      <c r="G194"/>
      <c r="H194"/>
      <c r="I194"/>
      <c r="J194"/>
      <c r="K194"/>
      <c r="L194"/>
      <c r="M194"/>
      <c r="N194"/>
      <c r="O194"/>
      <c r="P194"/>
      <c r="Q194"/>
      <c r="R194"/>
    </row>
    <row r="195" spans="1:18" x14ac:dyDescent="0.25">
      <c r="A195"/>
      <c r="B195"/>
      <c r="C195"/>
      <c r="D195"/>
      <c r="E195"/>
      <c r="F195"/>
      <c r="G195"/>
      <c r="H195"/>
      <c r="I195"/>
      <c r="J195"/>
      <c r="K195"/>
      <c r="L195"/>
      <c r="M195"/>
      <c r="N195"/>
      <c r="O195"/>
      <c r="P195"/>
      <c r="Q195"/>
      <c r="R195"/>
    </row>
    <row r="196" spans="1:18" x14ac:dyDescent="0.25">
      <c r="A196"/>
      <c r="B196"/>
      <c r="C196"/>
      <c r="D196"/>
      <c r="E196"/>
      <c r="F196"/>
      <c r="G196"/>
      <c r="H196"/>
      <c r="I196"/>
      <c r="J196"/>
      <c r="K196"/>
      <c r="L196"/>
      <c r="M196"/>
      <c r="N196"/>
      <c r="O196"/>
      <c r="P196"/>
      <c r="Q196"/>
      <c r="R196"/>
    </row>
    <row r="197" spans="1:18" x14ac:dyDescent="0.25">
      <c r="A197"/>
      <c r="B197"/>
      <c r="C197"/>
      <c r="D197"/>
      <c r="E197"/>
      <c r="F197"/>
      <c r="G197"/>
      <c r="H197"/>
      <c r="I197"/>
      <c r="J197"/>
      <c r="K197"/>
      <c r="L197"/>
      <c r="M197"/>
      <c r="N197"/>
      <c r="O197"/>
      <c r="P197"/>
      <c r="Q197"/>
      <c r="R197"/>
    </row>
    <row r="198" spans="1:18" x14ac:dyDescent="0.25">
      <c r="A198"/>
      <c r="B198"/>
      <c r="C198"/>
      <c r="D198"/>
      <c r="E198"/>
      <c r="F198"/>
      <c r="G198"/>
      <c r="H198"/>
      <c r="I198"/>
      <c r="J198"/>
      <c r="K198"/>
      <c r="L198"/>
      <c r="M198"/>
      <c r="N198"/>
      <c r="O198"/>
      <c r="P198"/>
      <c r="Q198"/>
      <c r="R198"/>
    </row>
    <row r="199" spans="1:18" x14ac:dyDescent="0.25">
      <c r="A199"/>
      <c r="B199"/>
      <c r="C199"/>
      <c r="D199"/>
      <c r="E199"/>
      <c r="F199"/>
      <c r="G199"/>
      <c r="H199"/>
      <c r="I199"/>
      <c r="J199"/>
      <c r="K199"/>
      <c r="L199"/>
      <c r="M199"/>
      <c r="N199"/>
      <c r="O199"/>
      <c r="P199"/>
      <c r="Q199"/>
      <c r="R199"/>
    </row>
    <row r="200" spans="1:18" x14ac:dyDescent="0.25">
      <c r="A200"/>
      <c r="B200"/>
      <c r="C200"/>
      <c r="D200"/>
      <c r="E200"/>
      <c r="F200"/>
      <c r="G200"/>
      <c r="H200"/>
      <c r="I200"/>
      <c r="J200"/>
      <c r="K200"/>
      <c r="L200"/>
      <c r="M200"/>
      <c r="N200"/>
      <c r="O200"/>
      <c r="P200"/>
      <c r="Q200"/>
      <c r="R200"/>
    </row>
    <row r="201" spans="1:18" x14ac:dyDescent="0.25">
      <c r="A201"/>
      <c r="B201"/>
      <c r="C201"/>
      <c r="D201"/>
      <c r="E201"/>
      <c r="F201"/>
      <c r="G201"/>
      <c r="H201"/>
      <c r="I201"/>
      <c r="J201"/>
      <c r="K201"/>
      <c r="L201"/>
      <c r="M201"/>
      <c r="N201"/>
      <c r="O201"/>
      <c r="P201"/>
      <c r="Q201"/>
      <c r="R201"/>
    </row>
    <row r="202" spans="1:18" x14ac:dyDescent="0.25">
      <c r="A202"/>
      <c r="B202"/>
      <c r="C202"/>
      <c r="D202"/>
      <c r="E202"/>
      <c r="F202"/>
      <c r="G202"/>
      <c r="H202"/>
      <c r="I202"/>
      <c r="J202"/>
      <c r="K202"/>
      <c r="L202"/>
      <c r="M202"/>
      <c r="N202"/>
      <c r="O202"/>
      <c r="P202"/>
      <c r="Q202"/>
      <c r="R202"/>
    </row>
    <row r="203" spans="1:18" x14ac:dyDescent="0.25">
      <c r="A203"/>
      <c r="B203"/>
      <c r="C203"/>
      <c r="D203"/>
      <c r="E203"/>
      <c r="F203"/>
      <c r="G203"/>
      <c r="H203"/>
      <c r="I203"/>
      <c r="J203"/>
      <c r="K203"/>
      <c r="L203"/>
      <c r="M203"/>
      <c r="N203"/>
      <c r="O203"/>
      <c r="P203"/>
      <c r="Q203"/>
      <c r="R203"/>
    </row>
    <row r="204" spans="1:18" x14ac:dyDescent="0.25">
      <c r="A204"/>
      <c r="B204"/>
      <c r="C204"/>
      <c r="D204"/>
      <c r="E204"/>
      <c r="F204"/>
      <c r="G204"/>
      <c r="H204"/>
      <c r="I204"/>
      <c r="J204"/>
      <c r="K204"/>
      <c r="L204"/>
      <c r="M204"/>
      <c r="N204"/>
      <c r="O204"/>
      <c r="P204"/>
      <c r="Q204"/>
      <c r="R204"/>
    </row>
    <row r="205" spans="1:18" x14ac:dyDescent="0.25">
      <c r="A205"/>
      <c r="B205"/>
      <c r="C205"/>
      <c r="D205"/>
      <c r="E205"/>
      <c r="F205"/>
      <c r="G205"/>
      <c r="H205"/>
      <c r="I205"/>
      <c r="J205"/>
      <c r="K205"/>
      <c r="L205"/>
      <c r="M205"/>
      <c r="N205"/>
      <c r="O205"/>
      <c r="P205"/>
      <c r="Q205"/>
      <c r="R205"/>
    </row>
    <row r="206" spans="1:18" x14ac:dyDescent="0.25">
      <c r="A206"/>
      <c r="B206"/>
      <c r="C206"/>
      <c r="D206"/>
      <c r="E206"/>
      <c r="F206"/>
      <c r="G206"/>
      <c r="H206"/>
      <c r="I206"/>
      <c r="J206"/>
      <c r="K206"/>
      <c r="L206"/>
      <c r="M206"/>
      <c r="N206"/>
      <c r="O206"/>
      <c r="P206"/>
      <c r="Q206"/>
      <c r="R206"/>
    </row>
    <row r="207" spans="1:18" x14ac:dyDescent="0.25">
      <c r="A207"/>
      <c r="B207"/>
      <c r="C207"/>
      <c r="D207"/>
      <c r="E207"/>
      <c r="F207"/>
      <c r="G207"/>
      <c r="H207"/>
      <c r="I207"/>
      <c r="J207"/>
      <c r="K207"/>
      <c r="L207"/>
      <c r="M207"/>
      <c r="N207"/>
      <c r="O207"/>
      <c r="P207"/>
      <c r="Q207"/>
      <c r="R207"/>
    </row>
    <row r="208" spans="1:18" x14ac:dyDescent="0.25">
      <c r="A208"/>
      <c r="B208"/>
      <c r="C208"/>
      <c r="D208"/>
      <c r="E208"/>
      <c r="F208"/>
      <c r="G208"/>
      <c r="H208"/>
      <c r="I208"/>
      <c r="J208"/>
      <c r="K208"/>
      <c r="L208"/>
      <c r="M208"/>
      <c r="N208"/>
      <c r="O208"/>
      <c r="P208"/>
      <c r="Q208"/>
      <c r="R208"/>
    </row>
    <row r="209" spans="1:18" x14ac:dyDescent="0.25">
      <c r="A209"/>
      <c r="B209"/>
      <c r="C209"/>
      <c r="D209"/>
      <c r="E209"/>
      <c r="F209"/>
      <c r="G209"/>
      <c r="H209"/>
      <c r="I209"/>
      <c r="J209"/>
      <c r="K209"/>
      <c r="L209"/>
      <c r="M209"/>
      <c r="N209"/>
      <c r="O209"/>
      <c r="P209"/>
      <c r="Q209"/>
      <c r="R209"/>
    </row>
    <row r="210" spans="1:18" x14ac:dyDescent="0.25">
      <c r="A210"/>
      <c r="B210"/>
      <c r="C210"/>
      <c r="D210"/>
      <c r="E210"/>
      <c r="F210"/>
      <c r="G210"/>
      <c r="H210"/>
      <c r="I210"/>
      <c r="J210"/>
      <c r="K210"/>
      <c r="L210"/>
      <c r="M210"/>
      <c r="N210"/>
      <c r="O210"/>
      <c r="P210"/>
      <c r="Q210"/>
      <c r="R210"/>
    </row>
    <row r="211" spans="1:18" x14ac:dyDescent="0.25">
      <c r="A211"/>
      <c r="B211"/>
      <c r="C211"/>
      <c r="D211"/>
      <c r="E211"/>
      <c r="F211"/>
      <c r="G211"/>
      <c r="H211"/>
      <c r="I211"/>
      <c r="J211"/>
      <c r="K211"/>
      <c r="L211"/>
      <c r="M211"/>
      <c r="N211"/>
      <c r="O211"/>
      <c r="P211"/>
      <c r="Q211"/>
      <c r="R211"/>
    </row>
    <row r="212" spans="1:18" x14ac:dyDescent="0.25">
      <c r="A212"/>
      <c r="B212"/>
      <c r="C212"/>
      <c r="D212"/>
      <c r="E212"/>
      <c r="F212"/>
      <c r="G212"/>
      <c r="H212"/>
      <c r="I212"/>
      <c r="J212"/>
      <c r="K212"/>
      <c r="L212"/>
      <c r="M212"/>
      <c r="N212"/>
      <c r="O212"/>
      <c r="P212"/>
      <c r="Q212"/>
      <c r="R212"/>
    </row>
    <row r="213" spans="1:18" x14ac:dyDescent="0.25">
      <c r="A213"/>
      <c r="B213"/>
      <c r="C213"/>
      <c r="D213"/>
      <c r="E213"/>
      <c r="F213"/>
      <c r="G213"/>
      <c r="H213"/>
      <c r="I213"/>
      <c r="J213"/>
      <c r="K213"/>
      <c r="L213"/>
      <c r="M213"/>
      <c r="N213"/>
      <c r="O213"/>
      <c r="P213"/>
      <c r="Q213"/>
      <c r="R213"/>
    </row>
    <row r="214" spans="1:18" x14ac:dyDescent="0.25">
      <c r="A214"/>
      <c r="B214"/>
      <c r="C214"/>
      <c r="D214"/>
      <c r="E214"/>
      <c r="F214"/>
      <c r="G214"/>
      <c r="H214"/>
      <c r="I214"/>
      <c r="J214"/>
      <c r="K214"/>
      <c r="L214"/>
      <c r="M214"/>
      <c r="N214"/>
      <c r="O214"/>
      <c r="P214"/>
      <c r="Q214"/>
      <c r="R214"/>
    </row>
    <row r="215" spans="1:18" x14ac:dyDescent="0.25">
      <c r="A215"/>
      <c r="B215"/>
      <c r="C215"/>
      <c r="D215"/>
      <c r="E215"/>
      <c r="F215"/>
      <c r="G215"/>
      <c r="H215"/>
      <c r="I215"/>
      <c r="J215"/>
      <c r="K215"/>
      <c r="L215"/>
      <c r="M215"/>
      <c r="N215"/>
      <c r="O215"/>
      <c r="P215"/>
      <c r="Q215"/>
      <c r="R215"/>
    </row>
    <row r="216" spans="1:18" x14ac:dyDescent="0.25">
      <c r="A216"/>
      <c r="B216"/>
      <c r="C216"/>
      <c r="D216"/>
      <c r="E216"/>
      <c r="F216"/>
      <c r="G216"/>
      <c r="H216"/>
      <c r="I216"/>
      <c r="J216"/>
      <c r="K216"/>
      <c r="L216"/>
      <c r="M216"/>
      <c r="N216"/>
      <c r="O216"/>
      <c r="P216"/>
      <c r="Q216"/>
      <c r="R216"/>
    </row>
    <row r="217" spans="1:18" x14ac:dyDescent="0.25">
      <c r="A217"/>
      <c r="B217"/>
      <c r="C217"/>
      <c r="D217"/>
      <c r="E217"/>
      <c r="F217"/>
      <c r="G217"/>
      <c r="H217"/>
      <c r="I217"/>
      <c r="J217"/>
      <c r="K217"/>
      <c r="L217"/>
      <c r="M217"/>
      <c r="N217"/>
      <c r="O217"/>
      <c r="P217"/>
      <c r="Q217"/>
      <c r="R217"/>
    </row>
    <row r="218" spans="1:18" x14ac:dyDescent="0.25">
      <c r="A218"/>
      <c r="B218"/>
      <c r="C218"/>
      <c r="D218"/>
      <c r="E218"/>
      <c r="F218"/>
      <c r="G218"/>
      <c r="H218"/>
      <c r="I218"/>
      <c r="J218"/>
      <c r="K218"/>
      <c r="L218"/>
      <c r="M218"/>
      <c r="N218"/>
      <c r="O218"/>
      <c r="P218"/>
      <c r="Q218"/>
      <c r="R218"/>
    </row>
    <row r="219" spans="1:18" x14ac:dyDescent="0.25">
      <c r="A219"/>
      <c r="B219"/>
      <c r="C219"/>
      <c r="D219"/>
      <c r="E219"/>
      <c r="F219"/>
      <c r="G219"/>
      <c r="H219"/>
      <c r="I219"/>
      <c r="J219"/>
      <c r="K219"/>
      <c r="L219"/>
      <c r="M219"/>
      <c r="N219"/>
      <c r="O219"/>
      <c r="P219"/>
      <c r="Q219"/>
      <c r="R219"/>
    </row>
    <row r="220" spans="1:18" x14ac:dyDescent="0.25">
      <c r="A220"/>
      <c r="B220"/>
      <c r="C220"/>
      <c r="D220"/>
      <c r="E220"/>
      <c r="F220"/>
      <c r="G220"/>
      <c r="H220"/>
      <c r="I220"/>
      <c r="J220"/>
      <c r="K220"/>
      <c r="L220"/>
      <c r="M220"/>
      <c r="N220"/>
      <c r="O220"/>
      <c r="P220"/>
      <c r="Q220"/>
      <c r="R220"/>
    </row>
    <row r="221" spans="1:18" x14ac:dyDescent="0.25">
      <c r="A221"/>
      <c r="B221"/>
      <c r="C221"/>
      <c r="D221"/>
      <c r="E221"/>
      <c r="F221"/>
      <c r="G221"/>
      <c r="H221"/>
      <c r="I221"/>
      <c r="J221"/>
      <c r="K221"/>
      <c r="L221"/>
      <c r="M221"/>
      <c r="N221"/>
      <c r="O221"/>
      <c r="P221"/>
      <c r="Q221"/>
      <c r="R221"/>
    </row>
    <row r="222" spans="1:18" x14ac:dyDescent="0.25">
      <c r="A222"/>
      <c r="B222"/>
      <c r="C222"/>
      <c r="D222"/>
      <c r="E222"/>
      <c r="F222"/>
      <c r="G222"/>
      <c r="H222"/>
      <c r="I222"/>
      <c r="J222"/>
      <c r="K222"/>
      <c r="L222"/>
      <c r="M222"/>
      <c r="N222"/>
      <c r="O222"/>
      <c r="P222"/>
      <c r="Q222"/>
      <c r="R222"/>
    </row>
    <row r="223" spans="1:18" x14ac:dyDescent="0.25">
      <c r="A223"/>
      <c r="B223"/>
      <c r="C223"/>
      <c r="D223"/>
      <c r="E223"/>
      <c r="F223"/>
      <c r="G223"/>
      <c r="H223"/>
      <c r="I223"/>
      <c r="J223"/>
      <c r="K223"/>
      <c r="L223"/>
      <c r="M223"/>
      <c r="N223"/>
      <c r="O223"/>
      <c r="P223"/>
      <c r="Q223"/>
      <c r="R223"/>
    </row>
    <row r="224" spans="1:18" x14ac:dyDescent="0.25">
      <c r="A224"/>
      <c r="B224"/>
      <c r="C224"/>
      <c r="D224"/>
      <c r="E224"/>
      <c r="F224"/>
      <c r="G224"/>
      <c r="H224"/>
      <c r="I224"/>
      <c r="J224"/>
      <c r="K224"/>
      <c r="L224"/>
      <c r="M224"/>
      <c r="N224"/>
      <c r="O224"/>
      <c r="P224"/>
      <c r="Q224"/>
      <c r="R224"/>
    </row>
    <row r="225" spans="1:18" x14ac:dyDescent="0.25">
      <c r="A225"/>
      <c r="B225"/>
      <c r="C225"/>
      <c r="D225"/>
      <c r="E225"/>
      <c r="F225"/>
      <c r="G225"/>
      <c r="H225"/>
      <c r="I225"/>
      <c r="J225"/>
      <c r="K225"/>
      <c r="L225"/>
      <c r="M225"/>
      <c r="N225"/>
      <c r="O225"/>
      <c r="P225"/>
      <c r="Q225"/>
      <c r="R225"/>
    </row>
    <row r="226" spans="1:18" x14ac:dyDescent="0.25">
      <c r="A226"/>
      <c r="B226"/>
      <c r="C226"/>
      <c r="D226"/>
      <c r="E226"/>
      <c r="F226"/>
      <c r="G226"/>
      <c r="H226"/>
      <c r="I226"/>
      <c r="J226"/>
      <c r="K226"/>
      <c r="L226"/>
      <c r="M226"/>
      <c r="N226"/>
      <c r="O226"/>
      <c r="P226"/>
      <c r="Q226"/>
      <c r="R226"/>
    </row>
    <row r="227" spans="1:18" x14ac:dyDescent="0.25">
      <c r="A227"/>
      <c r="B227"/>
      <c r="C227"/>
      <c r="D227"/>
      <c r="E227"/>
      <c r="F227"/>
      <c r="G227"/>
      <c r="H227"/>
      <c r="I227"/>
      <c r="J227"/>
      <c r="K227"/>
      <c r="L227"/>
      <c r="M227"/>
      <c r="N227"/>
      <c r="O227"/>
      <c r="P227"/>
      <c r="Q227"/>
      <c r="R227"/>
    </row>
    <row r="228" spans="1:18" x14ac:dyDescent="0.25">
      <c r="A228"/>
      <c r="B228"/>
      <c r="C228"/>
      <c r="D228"/>
      <c r="E228"/>
      <c r="F228"/>
      <c r="G228"/>
      <c r="H228"/>
      <c r="I228"/>
      <c r="J228"/>
      <c r="K228"/>
      <c r="L228"/>
      <c r="M228"/>
      <c r="N228"/>
      <c r="O228"/>
      <c r="P228"/>
      <c r="Q228"/>
      <c r="R228"/>
    </row>
    <row r="229" spans="1:18" x14ac:dyDescent="0.25">
      <c r="A229"/>
      <c r="B229"/>
      <c r="C229"/>
      <c r="D229"/>
      <c r="E229"/>
      <c r="F229"/>
      <c r="G229"/>
      <c r="H229"/>
      <c r="I229"/>
      <c r="J229"/>
      <c r="K229"/>
      <c r="L229"/>
      <c r="M229"/>
      <c r="N229"/>
      <c r="O229"/>
      <c r="P229"/>
      <c r="Q229"/>
      <c r="R229"/>
    </row>
    <row r="230" spans="1:18" x14ac:dyDescent="0.25">
      <c r="A230"/>
      <c r="B230"/>
      <c r="C230"/>
      <c r="D230"/>
      <c r="E230"/>
      <c r="F230"/>
      <c r="G230"/>
      <c r="H230"/>
      <c r="I230"/>
      <c r="J230"/>
      <c r="K230"/>
      <c r="L230"/>
      <c r="M230"/>
      <c r="N230"/>
      <c r="O230"/>
      <c r="P230"/>
      <c r="Q230"/>
      <c r="R230"/>
    </row>
    <row r="231" spans="1:18" x14ac:dyDescent="0.25">
      <c r="A231"/>
      <c r="B231"/>
      <c r="C231"/>
      <c r="D231"/>
      <c r="E231"/>
      <c r="F231"/>
      <c r="G231"/>
      <c r="H231"/>
      <c r="I231"/>
      <c r="J231"/>
      <c r="K231"/>
      <c r="L231"/>
      <c r="M231"/>
      <c r="N231"/>
      <c r="O231"/>
      <c r="P231"/>
      <c r="Q231"/>
      <c r="R231"/>
    </row>
    <row r="232" spans="1:18" x14ac:dyDescent="0.25">
      <c r="A232"/>
      <c r="B232"/>
      <c r="C232"/>
      <c r="D232"/>
      <c r="E232"/>
      <c r="F232"/>
      <c r="G232"/>
      <c r="H232"/>
      <c r="I232"/>
      <c r="J232"/>
      <c r="K232"/>
      <c r="L232"/>
      <c r="M232"/>
      <c r="N232"/>
      <c r="O232"/>
      <c r="P232"/>
      <c r="Q232"/>
      <c r="R232"/>
    </row>
    <row r="233" spans="1:18" x14ac:dyDescent="0.25">
      <c r="A233"/>
      <c r="B233"/>
      <c r="C233"/>
      <c r="D233"/>
      <c r="E233"/>
      <c r="F233"/>
      <c r="G233"/>
      <c r="H233"/>
      <c r="I233"/>
      <c r="J233"/>
      <c r="K233"/>
      <c r="L233"/>
      <c r="M233"/>
      <c r="N233"/>
      <c r="O233"/>
      <c r="P233"/>
      <c r="Q233"/>
      <c r="R233"/>
    </row>
    <row r="234" spans="1:18" x14ac:dyDescent="0.25">
      <c r="A234"/>
      <c r="B234"/>
      <c r="C234"/>
      <c r="D234"/>
      <c r="E234"/>
      <c r="F234"/>
      <c r="G234"/>
      <c r="H234"/>
      <c r="I234"/>
      <c r="J234"/>
      <c r="K234"/>
      <c r="L234"/>
      <c r="M234"/>
      <c r="N234"/>
      <c r="O234"/>
      <c r="P234"/>
      <c r="Q234"/>
      <c r="R234"/>
    </row>
    <row r="235" spans="1:18" x14ac:dyDescent="0.25">
      <c r="A235"/>
      <c r="B235"/>
      <c r="C235"/>
      <c r="D235"/>
      <c r="E235"/>
      <c r="F235"/>
      <c r="G235"/>
      <c r="H235"/>
      <c r="I235"/>
      <c r="J235"/>
      <c r="K235"/>
      <c r="L235"/>
      <c r="M235"/>
      <c r="N235"/>
      <c r="O235"/>
      <c r="P235"/>
      <c r="Q235"/>
      <c r="R235"/>
    </row>
    <row r="236" spans="1:18" x14ac:dyDescent="0.25">
      <c r="A236"/>
      <c r="B236"/>
      <c r="C236"/>
      <c r="D236"/>
      <c r="E236"/>
      <c r="F236"/>
      <c r="G236"/>
      <c r="H236"/>
      <c r="I236"/>
      <c r="J236"/>
      <c r="K236"/>
      <c r="L236"/>
      <c r="M236"/>
      <c r="N236"/>
      <c r="O236"/>
      <c r="P236"/>
      <c r="Q236"/>
      <c r="R236"/>
    </row>
    <row r="237" spans="1:18" x14ac:dyDescent="0.25">
      <c r="A237"/>
      <c r="B237"/>
      <c r="C237"/>
      <c r="D237"/>
      <c r="E237"/>
      <c r="F237"/>
      <c r="G237"/>
      <c r="H237"/>
      <c r="I237"/>
      <c r="J237"/>
      <c r="K237"/>
      <c r="L237"/>
      <c r="M237"/>
      <c r="N237"/>
      <c r="O237"/>
      <c r="P237"/>
      <c r="Q237"/>
      <c r="R237"/>
    </row>
    <row r="238" spans="1:18" x14ac:dyDescent="0.25">
      <c r="A238"/>
      <c r="B238"/>
      <c r="C238"/>
      <c r="D238"/>
      <c r="E238"/>
      <c r="F238"/>
      <c r="G238"/>
      <c r="H238"/>
      <c r="I238"/>
      <c r="J238"/>
      <c r="K238"/>
      <c r="L238"/>
      <c r="M238"/>
      <c r="N238"/>
      <c r="O238"/>
      <c r="P238"/>
      <c r="Q238"/>
      <c r="R238"/>
    </row>
    <row r="239" spans="1:18" x14ac:dyDescent="0.25">
      <c r="A239"/>
      <c r="B239"/>
      <c r="C239"/>
      <c r="D239"/>
      <c r="E239"/>
      <c r="F239"/>
      <c r="G239"/>
      <c r="H239"/>
      <c r="I239"/>
      <c r="J239"/>
      <c r="K239"/>
      <c r="L239"/>
      <c r="M239"/>
      <c r="N239"/>
      <c r="O239"/>
      <c r="P239"/>
      <c r="Q239"/>
      <c r="R239"/>
    </row>
    <row r="240" spans="1:18" x14ac:dyDescent="0.25">
      <c r="A240"/>
      <c r="B240"/>
      <c r="C240"/>
      <c r="D240"/>
      <c r="E240"/>
      <c r="F240"/>
      <c r="G240"/>
      <c r="H240"/>
      <c r="I240"/>
      <c r="J240"/>
      <c r="K240"/>
      <c r="L240"/>
      <c r="M240"/>
      <c r="N240"/>
      <c r="O240"/>
      <c r="P240"/>
      <c r="Q240"/>
      <c r="R240"/>
    </row>
    <row r="241" spans="1:18" x14ac:dyDescent="0.25">
      <c r="A241"/>
      <c r="B241"/>
      <c r="C241"/>
      <c r="D241"/>
      <c r="E241"/>
      <c r="F241"/>
      <c r="G241"/>
      <c r="H241"/>
      <c r="I241"/>
      <c r="J241"/>
      <c r="K241"/>
      <c r="L241"/>
      <c r="M241"/>
      <c r="N241"/>
      <c r="O241"/>
      <c r="P241"/>
      <c r="Q241"/>
      <c r="R241"/>
    </row>
    <row r="242" spans="1:18" x14ac:dyDescent="0.25">
      <c r="A242"/>
      <c r="B242"/>
      <c r="C242"/>
      <c r="D242"/>
      <c r="E242"/>
      <c r="F242"/>
      <c r="G242"/>
      <c r="H242"/>
      <c r="I242"/>
      <c r="J242"/>
      <c r="K242"/>
      <c r="L242"/>
      <c r="M242"/>
      <c r="N242"/>
      <c r="O242"/>
      <c r="P242"/>
      <c r="Q242"/>
      <c r="R242"/>
    </row>
    <row r="243" spans="1:18" x14ac:dyDescent="0.25">
      <c r="A243"/>
      <c r="B243"/>
      <c r="C243"/>
      <c r="D243"/>
      <c r="E243"/>
      <c r="F243"/>
      <c r="G243"/>
      <c r="H243"/>
      <c r="I243"/>
      <c r="J243"/>
      <c r="K243"/>
      <c r="L243"/>
      <c r="M243"/>
      <c r="N243"/>
      <c r="O243"/>
      <c r="P243"/>
      <c r="Q243"/>
      <c r="R243"/>
    </row>
    <row r="244" spans="1:18" x14ac:dyDescent="0.25">
      <c r="A244"/>
      <c r="B244"/>
      <c r="C244"/>
      <c r="D244"/>
      <c r="E244"/>
      <c r="F244"/>
      <c r="G244"/>
      <c r="H244"/>
      <c r="I244"/>
      <c r="J244"/>
      <c r="K244"/>
      <c r="L244"/>
      <c r="M244"/>
      <c r="N244"/>
      <c r="O244"/>
      <c r="P244"/>
      <c r="Q244"/>
      <c r="R244"/>
    </row>
    <row r="245" spans="1:18" x14ac:dyDescent="0.25">
      <c r="A245"/>
      <c r="B245"/>
      <c r="C245"/>
      <c r="D245"/>
      <c r="E245"/>
      <c r="F245"/>
      <c r="G245"/>
      <c r="H245"/>
      <c r="I245"/>
      <c r="J245"/>
      <c r="K245"/>
      <c r="L245"/>
      <c r="M245"/>
      <c r="N245"/>
      <c r="O245"/>
      <c r="P245"/>
      <c r="Q245"/>
      <c r="R245"/>
    </row>
    <row r="246" spans="1:18" x14ac:dyDescent="0.25">
      <c r="A246"/>
      <c r="B246"/>
      <c r="C246"/>
      <c r="D246"/>
      <c r="E246"/>
      <c r="F246"/>
      <c r="G246"/>
      <c r="H246"/>
      <c r="I246"/>
      <c r="J246"/>
      <c r="K246"/>
      <c r="L246"/>
      <c r="M246"/>
      <c r="N246"/>
      <c r="O246"/>
      <c r="P246"/>
      <c r="Q246"/>
      <c r="R246"/>
    </row>
    <row r="247" spans="1:18" x14ac:dyDescent="0.25">
      <c r="A247"/>
      <c r="B247"/>
      <c r="C247"/>
      <c r="D247"/>
      <c r="E247"/>
      <c r="F247"/>
      <c r="G247"/>
      <c r="H247"/>
      <c r="I247"/>
      <c r="J247"/>
      <c r="K247"/>
      <c r="L247"/>
      <c r="M247"/>
      <c r="N247"/>
      <c r="O247"/>
      <c r="P247"/>
      <c r="Q247"/>
      <c r="R247"/>
    </row>
    <row r="248" spans="1:18" x14ac:dyDescent="0.25">
      <c r="A248"/>
      <c r="B248"/>
      <c r="C248"/>
      <c r="D248"/>
      <c r="E248"/>
      <c r="F248"/>
      <c r="G248"/>
      <c r="H248"/>
      <c r="I248"/>
      <c r="J248"/>
      <c r="K248"/>
      <c r="L248"/>
      <c r="M248"/>
      <c r="N248"/>
      <c r="O248"/>
      <c r="P248"/>
      <c r="Q248"/>
      <c r="R248"/>
    </row>
    <row r="249" spans="1:18" x14ac:dyDescent="0.25">
      <c r="A249"/>
      <c r="B249"/>
      <c r="C249"/>
      <c r="D249"/>
      <c r="E249"/>
      <c r="F249"/>
      <c r="G249"/>
      <c r="H249"/>
      <c r="I249"/>
      <c r="J249"/>
      <c r="K249"/>
      <c r="L249"/>
      <c r="M249"/>
      <c r="N249"/>
      <c r="O249"/>
      <c r="P249"/>
      <c r="Q249"/>
      <c r="R249"/>
    </row>
    <row r="250" spans="1:18" x14ac:dyDescent="0.25">
      <c r="A250"/>
      <c r="B250"/>
      <c r="C250"/>
      <c r="D250"/>
      <c r="E250"/>
      <c r="F250"/>
      <c r="G250"/>
      <c r="H250"/>
      <c r="I250"/>
      <c r="J250"/>
      <c r="K250"/>
      <c r="L250"/>
      <c r="M250"/>
      <c r="N250"/>
      <c r="O250"/>
      <c r="P250"/>
      <c r="Q250"/>
      <c r="R250"/>
    </row>
    <row r="251" spans="1:18" x14ac:dyDescent="0.25">
      <c r="A251"/>
      <c r="B251"/>
      <c r="C251"/>
      <c r="D251"/>
      <c r="E251"/>
      <c r="F251"/>
      <c r="G251"/>
      <c r="H251"/>
      <c r="I251"/>
      <c r="J251"/>
      <c r="K251"/>
      <c r="L251"/>
      <c r="M251"/>
      <c r="N251"/>
      <c r="O251"/>
      <c r="P251"/>
      <c r="Q251"/>
      <c r="R251"/>
    </row>
    <row r="252" spans="1:18" x14ac:dyDescent="0.25">
      <c r="A252"/>
      <c r="B252"/>
      <c r="C252"/>
      <c r="D252"/>
      <c r="E252"/>
      <c r="F252"/>
      <c r="G252"/>
      <c r="H252"/>
      <c r="I252"/>
      <c r="J252"/>
      <c r="K252"/>
      <c r="L252"/>
      <c r="M252"/>
      <c r="N252"/>
      <c r="O252"/>
      <c r="P252"/>
      <c r="Q252"/>
      <c r="R252"/>
    </row>
    <row r="253" spans="1:18" x14ac:dyDescent="0.25">
      <c r="A253"/>
      <c r="B253"/>
      <c r="C253"/>
      <c r="D253"/>
      <c r="E253"/>
      <c r="F253"/>
      <c r="G253"/>
      <c r="H253"/>
      <c r="I253"/>
      <c r="J253"/>
      <c r="K253"/>
      <c r="L253"/>
      <c r="M253"/>
      <c r="N253"/>
      <c r="O253"/>
      <c r="P253"/>
      <c r="Q253"/>
      <c r="R253"/>
    </row>
    <row r="254" spans="1:18" x14ac:dyDescent="0.25">
      <c r="A254"/>
      <c r="B254"/>
      <c r="C254"/>
      <c r="D254"/>
      <c r="E254"/>
      <c r="F254"/>
      <c r="G254"/>
      <c r="H254"/>
      <c r="I254"/>
      <c r="J254"/>
      <c r="K254"/>
      <c r="L254"/>
      <c r="M254"/>
      <c r="N254"/>
      <c r="O254"/>
      <c r="P254"/>
      <c r="Q254"/>
      <c r="R254"/>
    </row>
    <row r="255" spans="1:18" x14ac:dyDescent="0.25">
      <c r="A255"/>
      <c r="B255"/>
      <c r="C255"/>
      <c r="D255"/>
      <c r="E255"/>
      <c r="F255"/>
      <c r="G255"/>
      <c r="H255"/>
      <c r="I255"/>
      <c r="J255"/>
      <c r="K255"/>
      <c r="L255"/>
      <c r="M255"/>
      <c r="N255"/>
      <c r="O255"/>
      <c r="P255"/>
      <c r="Q255"/>
      <c r="R255"/>
    </row>
    <row r="256" spans="1:18" x14ac:dyDescent="0.25">
      <c r="A256"/>
      <c r="B256"/>
      <c r="C256"/>
      <c r="D256"/>
      <c r="E256"/>
      <c r="F256"/>
      <c r="G256"/>
      <c r="H256"/>
      <c r="I256"/>
      <c r="J256"/>
      <c r="K256"/>
      <c r="L256"/>
      <c r="M256"/>
      <c r="N256"/>
      <c r="O256"/>
      <c r="P256"/>
      <c r="Q256"/>
      <c r="R256"/>
    </row>
    <row r="257" spans="1:18" x14ac:dyDescent="0.25">
      <c r="A257"/>
      <c r="B257"/>
      <c r="C257"/>
      <c r="D257"/>
      <c r="E257"/>
      <c r="F257"/>
      <c r="G257"/>
      <c r="H257"/>
      <c r="I257"/>
      <c r="J257"/>
      <c r="K257"/>
      <c r="L257"/>
      <c r="M257"/>
      <c r="N257"/>
      <c r="O257"/>
      <c r="P257"/>
      <c r="Q257"/>
      <c r="R257"/>
    </row>
    <row r="258" spans="1:18" x14ac:dyDescent="0.25">
      <c r="A258"/>
      <c r="B258"/>
      <c r="C258"/>
      <c r="D258"/>
      <c r="E258"/>
      <c r="F258"/>
      <c r="G258"/>
      <c r="H258"/>
      <c r="I258"/>
      <c r="J258"/>
      <c r="K258"/>
      <c r="L258"/>
      <c r="M258"/>
      <c r="N258"/>
      <c r="O258"/>
      <c r="P258"/>
      <c r="Q258"/>
      <c r="R258"/>
    </row>
    <row r="259" spans="1:18" x14ac:dyDescent="0.25">
      <c r="A259"/>
      <c r="B259"/>
      <c r="C259"/>
      <c r="D259"/>
      <c r="E259"/>
      <c r="F259"/>
      <c r="G259"/>
      <c r="H259"/>
      <c r="I259"/>
      <c r="J259"/>
      <c r="K259"/>
      <c r="L259"/>
      <c r="M259"/>
      <c r="N259"/>
      <c r="O259"/>
      <c r="P259"/>
      <c r="Q259"/>
      <c r="R259"/>
    </row>
    <row r="260" spans="1:18" x14ac:dyDescent="0.25">
      <c r="A260"/>
      <c r="B260"/>
      <c r="C260"/>
      <c r="D260"/>
      <c r="E260"/>
      <c r="F260"/>
      <c r="G260"/>
      <c r="H260"/>
      <c r="I260"/>
      <c r="J260"/>
      <c r="K260"/>
      <c r="L260"/>
      <c r="M260"/>
      <c r="N260"/>
      <c r="O260"/>
      <c r="P260"/>
      <c r="Q260"/>
      <c r="R260"/>
    </row>
    <row r="261" spans="1:18" x14ac:dyDescent="0.25">
      <c r="A261"/>
      <c r="B261"/>
      <c r="C261"/>
      <c r="D261"/>
      <c r="E261"/>
      <c r="F261"/>
      <c r="G261"/>
      <c r="H261"/>
      <c r="I261"/>
      <c r="J261"/>
      <c r="K261"/>
      <c r="L261"/>
      <c r="M261"/>
      <c r="N261"/>
      <c r="O261"/>
      <c r="P261"/>
      <c r="Q261"/>
      <c r="R261"/>
    </row>
    <row r="262" spans="1:18" x14ac:dyDescent="0.25">
      <c r="A262"/>
      <c r="B262"/>
      <c r="C262"/>
      <c r="D262"/>
      <c r="E262"/>
      <c r="F262"/>
      <c r="G262"/>
      <c r="H262"/>
      <c r="I262"/>
      <c r="J262"/>
      <c r="K262"/>
      <c r="L262"/>
      <c r="M262"/>
      <c r="N262"/>
      <c r="O262"/>
      <c r="P262"/>
      <c r="Q262"/>
      <c r="R262"/>
    </row>
    <row r="263" spans="1:18" x14ac:dyDescent="0.25">
      <c r="A263"/>
      <c r="B263"/>
      <c r="C263"/>
      <c r="D263"/>
      <c r="E263"/>
      <c r="F263"/>
      <c r="G263"/>
      <c r="H263"/>
      <c r="I263"/>
      <c r="J263"/>
      <c r="K263"/>
      <c r="L263"/>
      <c r="M263"/>
      <c r="N263"/>
      <c r="O263"/>
      <c r="P263"/>
      <c r="Q263"/>
      <c r="R263"/>
    </row>
    <row r="264" spans="1:18" x14ac:dyDescent="0.25">
      <c r="A264"/>
      <c r="B264"/>
      <c r="C264"/>
      <c r="D264"/>
      <c r="E264"/>
      <c r="F264"/>
      <c r="G264"/>
      <c r="H264"/>
      <c r="I264"/>
      <c r="J264"/>
      <c r="K264"/>
      <c r="L264"/>
      <c r="M264"/>
      <c r="N264"/>
      <c r="O264"/>
      <c r="P264"/>
      <c r="Q264"/>
      <c r="R264"/>
    </row>
    <row r="265" spans="1:18" x14ac:dyDescent="0.25">
      <c r="A265"/>
      <c r="B265"/>
      <c r="C265"/>
      <c r="D265"/>
      <c r="E265"/>
      <c r="F265"/>
      <c r="G265"/>
      <c r="H265"/>
      <c r="I265"/>
      <c r="J265"/>
      <c r="K265"/>
      <c r="L265"/>
      <c r="M265"/>
      <c r="N265"/>
      <c r="O265"/>
      <c r="P265"/>
      <c r="Q265"/>
      <c r="R265"/>
    </row>
    <row r="266" spans="1:18" x14ac:dyDescent="0.25">
      <c r="A266"/>
      <c r="B266"/>
      <c r="C266"/>
      <c r="D266"/>
      <c r="E266"/>
      <c r="F266"/>
      <c r="G266"/>
      <c r="H266"/>
      <c r="I266"/>
      <c r="J266"/>
      <c r="K266"/>
      <c r="L266"/>
      <c r="M266"/>
      <c r="N266"/>
      <c r="O266"/>
      <c r="P266"/>
      <c r="Q266"/>
      <c r="R266"/>
    </row>
    <row r="267" spans="1:18" x14ac:dyDescent="0.25">
      <c r="A267"/>
      <c r="B267"/>
      <c r="C267"/>
      <c r="D267"/>
      <c r="E267"/>
      <c r="F267"/>
      <c r="G267"/>
      <c r="H267"/>
      <c r="I267"/>
      <c r="J267"/>
      <c r="K267"/>
      <c r="L267"/>
      <c r="M267"/>
      <c r="N267"/>
      <c r="O267"/>
      <c r="P267"/>
      <c r="Q267"/>
      <c r="R267"/>
    </row>
    <row r="268" spans="1:18" x14ac:dyDescent="0.25">
      <c r="A268"/>
      <c r="B268"/>
      <c r="C268"/>
      <c r="D268"/>
      <c r="E268"/>
      <c r="F268"/>
      <c r="G268"/>
      <c r="H268"/>
      <c r="I268"/>
      <c r="J268"/>
      <c r="K268"/>
      <c r="L268"/>
      <c r="M268"/>
      <c r="N268"/>
      <c r="O268"/>
      <c r="P268"/>
      <c r="Q268"/>
      <c r="R268"/>
    </row>
    <row r="269" spans="1:18" x14ac:dyDescent="0.25">
      <c r="A269"/>
      <c r="B269"/>
      <c r="C269"/>
      <c r="D269"/>
      <c r="E269"/>
      <c r="F269"/>
      <c r="G269"/>
      <c r="H269"/>
      <c r="I269"/>
      <c r="J269"/>
      <c r="K269"/>
      <c r="L269"/>
      <c r="M269"/>
      <c r="N269"/>
      <c r="O269"/>
      <c r="P269"/>
      <c r="Q269"/>
      <c r="R269"/>
    </row>
    <row r="270" spans="1:18" x14ac:dyDescent="0.25">
      <c r="A270"/>
      <c r="B270"/>
      <c r="C270"/>
      <c r="D270"/>
      <c r="E270"/>
      <c r="F270"/>
      <c r="G270"/>
      <c r="H270"/>
      <c r="I270"/>
      <c r="J270"/>
      <c r="K270"/>
      <c r="L270"/>
      <c r="M270"/>
      <c r="N270"/>
      <c r="O270"/>
      <c r="P270"/>
      <c r="Q270"/>
      <c r="R270"/>
    </row>
    <row r="271" spans="1:18" x14ac:dyDescent="0.25">
      <c r="A271"/>
      <c r="B271"/>
      <c r="C271"/>
      <c r="D271"/>
      <c r="E271"/>
      <c r="F271"/>
      <c r="G271"/>
      <c r="H271"/>
      <c r="I271"/>
      <c r="J271"/>
      <c r="K271"/>
      <c r="L271"/>
      <c r="M271"/>
      <c r="N271"/>
      <c r="O271"/>
      <c r="P271"/>
      <c r="Q271"/>
      <c r="R271"/>
    </row>
    <row r="272" spans="1:18" x14ac:dyDescent="0.25">
      <c r="A272"/>
      <c r="B272"/>
      <c r="C272"/>
      <c r="D272"/>
      <c r="E272"/>
      <c r="F272"/>
      <c r="G272"/>
      <c r="H272"/>
      <c r="I272"/>
      <c r="J272"/>
      <c r="K272"/>
      <c r="L272"/>
      <c r="M272"/>
      <c r="N272"/>
      <c r="O272"/>
      <c r="P272"/>
      <c r="Q272"/>
      <c r="R272"/>
    </row>
    <row r="273" spans="1:18" x14ac:dyDescent="0.25">
      <c r="A273"/>
      <c r="B273"/>
      <c r="C273"/>
      <c r="D273"/>
      <c r="E273"/>
      <c r="F273"/>
      <c r="G273"/>
      <c r="H273"/>
      <c r="I273"/>
      <c r="J273"/>
      <c r="K273"/>
      <c r="L273"/>
      <c r="M273"/>
      <c r="N273"/>
      <c r="O273"/>
      <c r="P273"/>
      <c r="Q273"/>
      <c r="R273"/>
    </row>
    <row r="274" spans="1:18" x14ac:dyDescent="0.25">
      <c r="A274"/>
      <c r="B274"/>
      <c r="C274"/>
      <c r="D274"/>
      <c r="E274"/>
      <c r="F274"/>
      <c r="G274"/>
      <c r="H274"/>
      <c r="I274"/>
      <c r="J274"/>
      <c r="K274"/>
      <c r="L274"/>
      <c r="M274"/>
      <c r="N274"/>
      <c r="O274"/>
      <c r="P274"/>
      <c r="Q274"/>
      <c r="R274"/>
    </row>
    <row r="275" spans="1:18" x14ac:dyDescent="0.25">
      <c r="A275"/>
      <c r="B275"/>
      <c r="C275"/>
      <c r="D275"/>
      <c r="E275"/>
      <c r="F275"/>
      <c r="G275"/>
      <c r="H275"/>
      <c r="I275"/>
      <c r="J275"/>
      <c r="K275"/>
      <c r="L275"/>
      <c r="M275"/>
      <c r="N275"/>
      <c r="O275"/>
      <c r="P275"/>
      <c r="Q275"/>
      <c r="R275"/>
    </row>
    <row r="276" spans="1:18" x14ac:dyDescent="0.25">
      <c r="A276"/>
      <c r="B276"/>
      <c r="C276"/>
      <c r="D276"/>
      <c r="E276"/>
      <c r="F276"/>
      <c r="G276"/>
      <c r="H276"/>
      <c r="I276"/>
      <c r="J276"/>
      <c r="K276"/>
      <c r="L276"/>
      <c r="M276"/>
      <c r="N276"/>
      <c r="O276"/>
      <c r="P276"/>
      <c r="Q276"/>
      <c r="R276"/>
    </row>
    <row r="277" spans="1:18" x14ac:dyDescent="0.25">
      <c r="A277"/>
      <c r="B277"/>
      <c r="C277"/>
      <c r="D277"/>
      <c r="E277"/>
      <c r="F277"/>
      <c r="G277"/>
      <c r="H277"/>
      <c r="I277"/>
      <c r="J277"/>
      <c r="K277"/>
      <c r="L277"/>
      <c r="M277"/>
      <c r="N277"/>
      <c r="O277"/>
      <c r="P277"/>
      <c r="Q277"/>
      <c r="R277"/>
    </row>
    <row r="278" spans="1:18" x14ac:dyDescent="0.25">
      <c r="A278"/>
      <c r="B278"/>
      <c r="C278"/>
      <c r="D278"/>
      <c r="E278"/>
      <c r="F278"/>
      <c r="G278"/>
      <c r="H278"/>
      <c r="I278"/>
      <c r="J278"/>
      <c r="K278"/>
      <c r="L278"/>
      <c r="M278"/>
      <c r="N278"/>
      <c r="O278"/>
      <c r="P278"/>
      <c r="Q278"/>
      <c r="R278"/>
    </row>
    <row r="279" spans="1:18" x14ac:dyDescent="0.25">
      <c r="A279"/>
      <c r="B279"/>
      <c r="C279"/>
      <c r="D279"/>
      <c r="E279"/>
      <c r="F279"/>
      <c r="G279"/>
      <c r="H279"/>
      <c r="I279"/>
      <c r="J279"/>
      <c r="K279"/>
      <c r="L279"/>
      <c r="M279"/>
      <c r="N279"/>
      <c r="O279"/>
      <c r="P279"/>
      <c r="Q279"/>
      <c r="R279"/>
    </row>
    <row r="280" spans="1:18" x14ac:dyDescent="0.25">
      <c r="A280"/>
      <c r="B280"/>
      <c r="C280"/>
      <c r="D280"/>
      <c r="E280"/>
      <c r="F280"/>
      <c r="G280"/>
      <c r="H280"/>
      <c r="I280"/>
      <c r="J280"/>
      <c r="K280"/>
      <c r="L280"/>
      <c r="M280"/>
      <c r="N280"/>
      <c r="O280"/>
      <c r="P280"/>
      <c r="Q280"/>
      <c r="R280"/>
    </row>
    <row r="281" spans="1:18" x14ac:dyDescent="0.25">
      <c r="A281"/>
      <c r="B281"/>
      <c r="C281"/>
      <c r="D281"/>
      <c r="E281"/>
      <c r="F281"/>
      <c r="G281"/>
      <c r="H281"/>
      <c r="I281"/>
      <c r="J281"/>
      <c r="K281"/>
      <c r="L281"/>
      <c r="M281"/>
      <c r="N281"/>
      <c r="O281"/>
      <c r="P281"/>
      <c r="Q281"/>
      <c r="R281"/>
    </row>
    <row r="282" spans="1:18" x14ac:dyDescent="0.25">
      <c r="A282"/>
      <c r="B282"/>
      <c r="C282"/>
      <c r="D282"/>
      <c r="E282"/>
      <c r="F282"/>
      <c r="G282"/>
      <c r="H282"/>
      <c r="I282"/>
      <c r="J282"/>
      <c r="K282"/>
      <c r="L282"/>
      <c r="M282"/>
      <c r="N282"/>
      <c r="O282"/>
      <c r="P282"/>
      <c r="Q282"/>
      <c r="R282"/>
    </row>
    <row r="283" spans="1:18" x14ac:dyDescent="0.25">
      <c r="A283"/>
      <c r="B283"/>
      <c r="C283"/>
      <c r="D283"/>
      <c r="E283"/>
      <c r="F283"/>
      <c r="G283"/>
      <c r="H283"/>
      <c r="I283"/>
      <c r="J283"/>
      <c r="K283"/>
      <c r="L283"/>
      <c r="M283"/>
      <c r="N283"/>
      <c r="O283"/>
      <c r="P283"/>
      <c r="Q283"/>
      <c r="R283"/>
    </row>
    <row r="284" spans="1:18" x14ac:dyDescent="0.25">
      <c r="A284"/>
      <c r="B284"/>
      <c r="C284"/>
      <c r="D284"/>
      <c r="E284"/>
      <c r="F284"/>
      <c r="G284"/>
      <c r="H284"/>
      <c r="I284"/>
      <c r="J284"/>
      <c r="K284"/>
      <c r="L284"/>
      <c r="M284"/>
      <c r="N284"/>
      <c r="O284"/>
      <c r="P284"/>
      <c r="Q284"/>
      <c r="R284"/>
    </row>
    <row r="285" spans="1:18" x14ac:dyDescent="0.25">
      <c r="A285"/>
      <c r="B285"/>
      <c r="C285"/>
      <c r="D285"/>
      <c r="E285"/>
      <c r="F285"/>
      <c r="G285"/>
      <c r="H285"/>
      <c r="I285"/>
      <c r="J285"/>
      <c r="K285"/>
      <c r="L285"/>
      <c r="M285"/>
      <c r="N285"/>
      <c r="O285"/>
      <c r="P285"/>
      <c r="Q285"/>
      <c r="R285"/>
    </row>
    <row r="286" spans="1:18" x14ac:dyDescent="0.25">
      <c r="A286"/>
      <c r="B286"/>
      <c r="C286"/>
      <c r="D286"/>
      <c r="E286"/>
      <c r="F286"/>
      <c r="G286"/>
      <c r="H286"/>
      <c r="I286"/>
      <c r="J286"/>
      <c r="K286"/>
      <c r="L286"/>
      <c r="M286"/>
      <c r="N286"/>
      <c r="O286"/>
      <c r="P286"/>
      <c r="Q286"/>
      <c r="R286"/>
    </row>
    <row r="287" spans="1:18" x14ac:dyDescent="0.25">
      <c r="A287"/>
      <c r="B287"/>
      <c r="C287"/>
      <c r="D287"/>
      <c r="E287"/>
      <c r="F287"/>
      <c r="G287"/>
      <c r="H287"/>
      <c r="I287"/>
      <c r="J287"/>
      <c r="K287"/>
      <c r="L287"/>
      <c r="M287"/>
      <c r="N287"/>
      <c r="O287"/>
      <c r="P287"/>
      <c r="Q287"/>
      <c r="R287"/>
    </row>
    <row r="288" spans="1:18" x14ac:dyDescent="0.25">
      <c r="A288"/>
      <c r="B288"/>
      <c r="C288"/>
      <c r="D288"/>
      <c r="E288"/>
      <c r="F288"/>
      <c r="G288"/>
      <c r="H288"/>
      <c r="I288"/>
      <c r="J288"/>
      <c r="K288"/>
      <c r="L288"/>
      <c r="M288"/>
      <c r="N288"/>
      <c r="O288"/>
      <c r="P288"/>
      <c r="Q288"/>
      <c r="R288"/>
    </row>
    <row r="289" spans="1:18" x14ac:dyDescent="0.25">
      <c r="A289"/>
      <c r="B289"/>
      <c r="C289"/>
      <c r="D289"/>
      <c r="E289"/>
      <c r="F289"/>
      <c r="G289"/>
      <c r="H289"/>
      <c r="I289"/>
      <c r="J289"/>
      <c r="K289"/>
      <c r="L289"/>
      <c r="M289"/>
      <c r="N289"/>
      <c r="O289"/>
      <c r="P289"/>
      <c r="Q289"/>
      <c r="R289"/>
    </row>
    <row r="290" spans="1:18" x14ac:dyDescent="0.25">
      <c r="A290"/>
      <c r="B290"/>
      <c r="C290"/>
      <c r="D290"/>
      <c r="E290"/>
      <c r="F290"/>
      <c r="G290"/>
      <c r="H290"/>
      <c r="I290"/>
      <c r="J290"/>
      <c r="K290"/>
      <c r="L290"/>
      <c r="M290"/>
      <c r="N290"/>
      <c r="O290"/>
      <c r="P290"/>
      <c r="Q290"/>
      <c r="R290"/>
    </row>
    <row r="291" spans="1:18" x14ac:dyDescent="0.25">
      <c r="A291"/>
      <c r="B291"/>
      <c r="C291"/>
      <c r="D291"/>
      <c r="E291"/>
      <c r="F291"/>
      <c r="G291"/>
      <c r="H291"/>
      <c r="I291"/>
      <c r="J291"/>
      <c r="K291"/>
      <c r="L291"/>
      <c r="M291"/>
      <c r="N291"/>
      <c r="O291"/>
      <c r="P291"/>
      <c r="Q291"/>
      <c r="R291"/>
    </row>
    <row r="292" spans="1:18" x14ac:dyDescent="0.25">
      <c r="A292"/>
      <c r="B292"/>
      <c r="C292"/>
      <c r="D292"/>
      <c r="E292"/>
      <c r="F292"/>
      <c r="G292"/>
      <c r="H292"/>
      <c r="I292"/>
      <c r="J292"/>
      <c r="K292"/>
      <c r="L292"/>
      <c r="M292"/>
      <c r="N292"/>
      <c r="O292"/>
      <c r="P292"/>
      <c r="Q292"/>
      <c r="R292"/>
    </row>
    <row r="293" spans="1:18" x14ac:dyDescent="0.25">
      <c r="A293"/>
      <c r="B293"/>
      <c r="C293"/>
      <c r="D293"/>
      <c r="E293"/>
      <c r="F293"/>
      <c r="G293"/>
      <c r="H293"/>
      <c r="I293"/>
      <c r="J293"/>
      <c r="K293"/>
      <c r="L293"/>
      <c r="M293"/>
      <c r="N293"/>
      <c r="O293"/>
      <c r="P293"/>
      <c r="Q293"/>
      <c r="R293"/>
    </row>
    <row r="294" spans="1:18" x14ac:dyDescent="0.25">
      <c r="A294"/>
      <c r="B294"/>
      <c r="C294"/>
      <c r="D294"/>
      <c r="E294"/>
      <c r="F294"/>
      <c r="G294"/>
      <c r="H294"/>
      <c r="I294"/>
      <c r="J294"/>
      <c r="K294"/>
      <c r="L294"/>
      <c r="M294"/>
      <c r="N294"/>
      <c r="O294"/>
      <c r="P294"/>
      <c r="Q294"/>
      <c r="R294"/>
    </row>
    <row r="295" spans="1:18" x14ac:dyDescent="0.25">
      <c r="A295"/>
      <c r="B295"/>
      <c r="C295"/>
      <c r="D295"/>
      <c r="E295"/>
      <c r="F295"/>
      <c r="G295"/>
      <c r="H295"/>
      <c r="I295"/>
      <c r="J295"/>
      <c r="K295"/>
      <c r="L295"/>
      <c r="M295"/>
      <c r="N295"/>
      <c r="O295"/>
      <c r="P295"/>
      <c r="Q295"/>
      <c r="R295"/>
    </row>
    <row r="296" spans="1:18" x14ac:dyDescent="0.25">
      <c r="A296"/>
      <c r="B296"/>
      <c r="C296"/>
      <c r="D296"/>
      <c r="E296"/>
      <c r="F296"/>
      <c r="G296"/>
      <c r="H296"/>
      <c r="I296"/>
      <c r="J296"/>
      <c r="K296"/>
      <c r="L296"/>
      <c r="M296"/>
      <c r="N296"/>
      <c r="O296"/>
      <c r="P296"/>
      <c r="Q296"/>
      <c r="R296"/>
    </row>
    <row r="297" spans="1:18" x14ac:dyDescent="0.25">
      <c r="A297"/>
      <c r="B297"/>
      <c r="C297"/>
      <c r="D297"/>
      <c r="E297"/>
      <c r="F297"/>
      <c r="G297"/>
      <c r="H297"/>
      <c r="I297"/>
      <c r="J297"/>
      <c r="K297"/>
      <c r="L297"/>
      <c r="M297"/>
      <c r="N297"/>
      <c r="O297"/>
      <c r="P297"/>
      <c r="Q297"/>
      <c r="R297"/>
    </row>
    <row r="298" spans="1:18" x14ac:dyDescent="0.25">
      <c r="A298"/>
      <c r="B298"/>
      <c r="C298"/>
      <c r="D298"/>
      <c r="E298"/>
      <c r="F298"/>
      <c r="G298"/>
      <c r="H298"/>
      <c r="I298"/>
      <c r="J298"/>
      <c r="K298"/>
      <c r="L298"/>
      <c r="M298"/>
      <c r="N298"/>
      <c r="O298"/>
      <c r="P298"/>
      <c r="Q298"/>
      <c r="R298"/>
    </row>
    <row r="299" spans="1:18" x14ac:dyDescent="0.25">
      <c r="A299"/>
      <c r="B299"/>
      <c r="C299"/>
      <c r="D299"/>
      <c r="E299"/>
      <c r="F299"/>
      <c r="G299"/>
      <c r="H299"/>
      <c r="I299"/>
      <c r="J299"/>
      <c r="K299"/>
      <c r="L299"/>
      <c r="M299"/>
      <c r="N299"/>
      <c r="O299"/>
      <c r="P299"/>
      <c r="Q299"/>
      <c r="R299"/>
    </row>
    <row r="300" spans="1:18" x14ac:dyDescent="0.25">
      <c r="A300"/>
      <c r="B300"/>
      <c r="C300"/>
      <c r="D300"/>
      <c r="E300"/>
      <c r="F300"/>
      <c r="G300"/>
      <c r="H300"/>
      <c r="I300"/>
      <c r="J300"/>
      <c r="K300"/>
      <c r="L300"/>
      <c r="M300"/>
      <c r="N300"/>
      <c r="O300"/>
      <c r="P300"/>
      <c r="Q300"/>
      <c r="R300"/>
    </row>
    <row r="301" spans="1:18" x14ac:dyDescent="0.25">
      <c r="A301"/>
      <c r="B301"/>
      <c r="C301"/>
      <c r="D301"/>
      <c r="E301"/>
      <c r="F301"/>
      <c r="G301"/>
      <c r="H301"/>
      <c r="I301"/>
      <c r="J301"/>
      <c r="K301"/>
      <c r="L301"/>
      <c r="M301"/>
      <c r="N301"/>
      <c r="O301"/>
      <c r="P301"/>
      <c r="Q301"/>
      <c r="R301"/>
    </row>
    <row r="302" spans="1:18" x14ac:dyDescent="0.25">
      <c r="A302"/>
      <c r="B302"/>
      <c r="C302"/>
      <c r="D302"/>
      <c r="E302"/>
      <c r="F302"/>
      <c r="G302"/>
      <c r="H302"/>
      <c r="I302"/>
      <c r="J302"/>
      <c r="K302"/>
      <c r="L302"/>
      <c r="M302"/>
      <c r="N302"/>
      <c r="O302"/>
      <c r="P302"/>
      <c r="Q302"/>
      <c r="R302"/>
    </row>
    <row r="303" spans="1:18" x14ac:dyDescent="0.25">
      <c r="A303"/>
      <c r="B303"/>
      <c r="C303"/>
      <c r="D303"/>
      <c r="E303"/>
      <c r="F303"/>
      <c r="G303"/>
      <c r="H303"/>
      <c r="I303"/>
      <c r="J303"/>
      <c r="K303"/>
      <c r="L303"/>
      <c r="M303"/>
      <c r="N303"/>
      <c r="O303"/>
      <c r="P303"/>
      <c r="Q303"/>
      <c r="R303"/>
    </row>
    <row r="304" spans="1:18" x14ac:dyDescent="0.25">
      <c r="A304"/>
      <c r="B304"/>
      <c r="C304"/>
      <c r="D304"/>
      <c r="E304"/>
      <c r="F304"/>
      <c r="G304"/>
      <c r="H304"/>
      <c r="I304"/>
      <c r="J304"/>
      <c r="K304"/>
      <c r="L304"/>
      <c r="M304"/>
      <c r="N304"/>
      <c r="O304"/>
      <c r="P304"/>
      <c r="Q304"/>
      <c r="R304"/>
    </row>
    <row r="305" spans="1:18" x14ac:dyDescent="0.25">
      <c r="A305"/>
      <c r="B305"/>
      <c r="C305"/>
      <c r="D305"/>
      <c r="E305"/>
      <c r="F305"/>
      <c r="G305"/>
      <c r="H305"/>
      <c r="I305"/>
      <c r="J305"/>
      <c r="K305"/>
      <c r="L305"/>
      <c r="M305"/>
      <c r="N305"/>
      <c r="O305"/>
      <c r="P305"/>
      <c r="Q305"/>
      <c r="R305"/>
    </row>
    <row r="306" spans="1:18" x14ac:dyDescent="0.25">
      <c r="A306"/>
      <c r="B306"/>
      <c r="C306"/>
      <c r="D306"/>
      <c r="E306"/>
      <c r="F306"/>
      <c r="G306"/>
      <c r="H306"/>
      <c r="I306"/>
      <c r="J306"/>
      <c r="K306"/>
      <c r="L306"/>
      <c r="M306"/>
      <c r="N306"/>
      <c r="O306"/>
      <c r="P306"/>
      <c r="Q306"/>
      <c r="R306"/>
    </row>
    <row r="307" spans="1:18" x14ac:dyDescent="0.25">
      <c r="A307"/>
      <c r="B307"/>
      <c r="C307"/>
      <c r="D307"/>
      <c r="E307"/>
      <c r="F307"/>
      <c r="G307"/>
      <c r="H307"/>
      <c r="I307"/>
      <c r="J307"/>
      <c r="K307"/>
      <c r="L307"/>
      <c r="M307"/>
      <c r="N307"/>
      <c r="O307"/>
      <c r="P307"/>
      <c r="Q307"/>
      <c r="R307"/>
    </row>
    <row r="308" spans="1:18" x14ac:dyDescent="0.25">
      <c r="A308"/>
      <c r="B308"/>
      <c r="C308"/>
      <c r="D308"/>
      <c r="E308"/>
      <c r="F308"/>
      <c r="G308"/>
      <c r="H308"/>
      <c r="I308"/>
      <c r="J308"/>
      <c r="K308"/>
      <c r="L308"/>
      <c r="M308"/>
      <c r="N308"/>
      <c r="O308"/>
      <c r="P308"/>
      <c r="Q308"/>
      <c r="R308"/>
    </row>
    <row r="309" spans="1:18" x14ac:dyDescent="0.25">
      <c r="A309"/>
      <c r="B309"/>
      <c r="C309"/>
      <c r="D309"/>
      <c r="E309"/>
      <c r="F309"/>
      <c r="G309"/>
      <c r="H309"/>
      <c r="I309"/>
      <c r="J309"/>
      <c r="K309"/>
      <c r="L309"/>
      <c r="M309"/>
      <c r="N309"/>
      <c r="O309"/>
      <c r="P309"/>
      <c r="Q309"/>
      <c r="R309"/>
    </row>
    <row r="310" spans="1:18" x14ac:dyDescent="0.25">
      <c r="A310"/>
      <c r="B310"/>
      <c r="C310"/>
      <c r="D310"/>
      <c r="E310"/>
      <c r="F310"/>
      <c r="G310"/>
      <c r="H310"/>
      <c r="I310"/>
      <c r="J310"/>
      <c r="K310"/>
      <c r="L310"/>
      <c r="M310"/>
      <c r="N310"/>
      <c r="O310"/>
      <c r="P310"/>
      <c r="Q310"/>
      <c r="R310"/>
    </row>
    <row r="311" spans="1:18" x14ac:dyDescent="0.25">
      <c r="A311"/>
      <c r="B311"/>
      <c r="C311"/>
      <c r="D311"/>
      <c r="E311"/>
      <c r="F311"/>
      <c r="G311"/>
      <c r="H311"/>
      <c r="I311"/>
      <c r="J311"/>
      <c r="K311"/>
      <c r="L311"/>
      <c r="M311"/>
      <c r="N311"/>
      <c r="O311"/>
      <c r="P311"/>
      <c r="Q311"/>
      <c r="R311"/>
    </row>
    <row r="312" spans="1:18" x14ac:dyDescent="0.25">
      <c r="A312"/>
      <c r="B312"/>
      <c r="C312"/>
      <c r="D312"/>
      <c r="E312"/>
      <c r="F312"/>
      <c r="G312"/>
      <c r="H312"/>
      <c r="I312"/>
      <c r="J312"/>
      <c r="K312"/>
      <c r="L312"/>
      <c r="M312"/>
      <c r="N312"/>
      <c r="O312"/>
      <c r="P312"/>
      <c r="Q312"/>
      <c r="R312"/>
    </row>
    <row r="313" spans="1:18" x14ac:dyDescent="0.25">
      <c r="A313"/>
      <c r="B313"/>
      <c r="C313"/>
      <c r="D313"/>
      <c r="E313"/>
      <c r="F313"/>
      <c r="G313"/>
      <c r="H313"/>
      <c r="I313"/>
      <c r="J313"/>
      <c r="K313"/>
      <c r="L313"/>
      <c r="M313"/>
      <c r="N313"/>
      <c r="O313"/>
      <c r="P313"/>
      <c r="Q313"/>
      <c r="R313"/>
    </row>
    <row r="314" spans="1:18" x14ac:dyDescent="0.25">
      <c r="A314"/>
      <c r="B314"/>
      <c r="C314"/>
      <c r="D314"/>
      <c r="E314"/>
      <c r="F314"/>
      <c r="G314"/>
      <c r="H314"/>
      <c r="I314"/>
      <c r="J314"/>
      <c r="K314"/>
      <c r="L314"/>
      <c r="M314"/>
      <c r="N314"/>
      <c r="O314"/>
      <c r="P314"/>
      <c r="Q314"/>
      <c r="R314"/>
    </row>
    <row r="315" spans="1:18" x14ac:dyDescent="0.25">
      <c r="A315"/>
      <c r="B315"/>
      <c r="C315"/>
      <c r="D315"/>
      <c r="E315"/>
      <c r="F315"/>
      <c r="G315"/>
      <c r="H315"/>
      <c r="I315"/>
      <c r="J315"/>
      <c r="K315"/>
      <c r="L315"/>
      <c r="M315"/>
      <c r="N315"/>
      <c r="O315"/>
      <c r="P315"/>
      <c r="Q315"/>
      <c r="R315"/>
    </row>
    <row r="316" spans="1:18" x14ac:dyDescent="0.25">
      <c r="A316"/>
      <c r="B316"/>
      <c r="C316"/>
      <c r="D316"/>
      <c r="E316"/>
      <c r="F316"/>
      <c r="G316"/>
      <c r="H316"/>
      <c r="I316"/>
      <c r="J316"/>
      <c r="K316"/>
      <c r="L316"/>
      <c r="M316"/>
      <c r="N316"/>
      <c r="O316"/>
      <c r="P316"/>
      <c r="Q316"/>
      <c r="R316"/>
    </row>
    <row r="317" spans="1:18" x14ac:dyDescent="0.25">
      <c r="A317"/>
      <c r="B317"/>
      <c r="C317"/>
      <c r="D317"/>
      <c r="E317"/>
      <c r="F317"/>
      <c r="G317"/>
      <c r="H317"/>
      <c r="I317"/>
      <c r="J317"/>
      <c r="K317"/>
      <c r="L317"/>
      <c r="M317"/>
      <c r="N317"/>
      <c r="O317"/>
      <c r="P317"/>
      <c r="Q317"/>
      <c r="R317"/>
    </row>
    <row r="318" spans="1:18" x14ac:dyDescent="0.25">
      <c r="A318"/>
      <c r="B318"/>
      <c r="C318"/>
      <c r="D318"/>
      <c r="E318"/>
      <c r="F318"/>
      <c r="G318"/>
      <c r="H318"/>
      <c r="I318"/>
      <c r="J318"/>
      <c r="K318"/>
      <c r="L318"/>
      <c r="M318"/>
      <c r="N318"/>
      <c r="O318"/>
      <c r="P318"/>
      <c r="Q318"/>
      <c r="R318"/>
    </row>
    <row r="319" spans="1:18" x14ac:dyDescent="0.25">
      <c r="A319"/>
      <c r="B319"/>
      <c r="C319"/>
      <c r="D319"/>
      <c r="E319"/>
      <c r="F319"/>
      <c r="G319"/>
      <c r="H319"/>
      <c r="I319"/>
      <c r="J319"/>
      <c r="K319"/>
      <c r="L319"/>
      <c r="M319"/>
      <c r="N319"/>
      <c r="O319"/>
      <c r="P319"/>
      <c r="Q319"/>
      <c r="R319"/>
    </row>
    <row r="320" spans="1:18" x14ac:dyDescent="0.25">
      <c r="A320"/>
      <c r="B320"/>
      <c r="C320"/>
      <c r="D320"/>
      <c r="E320"/>
      <c r="F320"/>
      <c r="G320"/>
      <c r="H320"/>
      <c r="I320"/>
      <c r="J320"/>
      <c r="K320"/>
      <c r="L320"/>
      <c r="M320"/>
      <c r="N320"/>
      <c r="O320"/>
      <c r="P320"/>
      <c r="Q320"/>
      <c r="R320"/>
    </row>
    <row r="321" spans="1:18" x14ac:dyDescent="0.25">
      <c r="A321"/>
      <c r="B321"/>
      <c r="C321"/>
      <c r="D321"/>
      <c r="E321"/>
      <c r="F321"/>
      <c r="G321"/>
      <c r="H321"/>
      <c r="I321"/>
      <c r="J321"/>
      <c r="K321"/>
      <c r="L321"/>
      <c r="M321"/>
      <c r="N321"/>
      <c r="O321"/>
      <c r="P321"/>
      <c r="Q321"/>
      <c r="R321"/>
    </row>
    <row r="322" spans="1:18" x14ac:dyDescent="0.25">
      <c r="A322"/>
      <c r="B322"/>
      <c r="C322"/>
      <c r="D322"/>
      <c r="E322"/>
      <c r="F322"/>
      <c r="G322"/>
      <c r="H322"/>
      <c r="I322"/>
      <c r="J322"/>
      <c r="K322"/>
      <c r="L322"/>
      <c r="M322"/>
      <c r="N322"/>
      <c r="O322"/>
      <c r="P322"/>
      <c r="Q322"/>
      <c r="R322"/>
    </row>
    <row r="323" spans="1:18" x14ac:dyDescent="0.25">
      <c r="A323"/>
      <c r="B323"/>
      <c r="C323"/>
      <c r="D323"/>
      <c r="E323"/>
      <c r="F323"/>
      <c r="G323"/>
      <c r="H323"/>
      <c r="I323"/>
      <c r="J323"/>
      <c r="K323"/>
      <c r="L323"/>
      <c r="M323"/>
      <c r="N323"/>
      <c r="O323"/>
      <c r="P323"/>
      <c r="Q323"/>
      <c r="R323"/>
    </row>
    <row r="324" spans="1:18" x14ac:dyDescent="0.25">
      <c r="A324"/>
      <c r="B324"/>
      <c r="C324"/>
      <c r="D324"/>
      <c r="E324"/>
      <c r="F324"/>
      <c r="G324"/>
      <c r="H324"/>
      <c r="I324"/>
      <c r="J324"/>
      <c r="K324"/>
      <c r="L324"/>
      <c r="M324"/>
      <c r="N324"/>
      <c r="O324"/>
      <c r="P324"/>
      <c r="Q324"/>
      <c r="R324"/>
    </row>
    <row r="325" spans="1:18" x14ac:dyDescent="0.25">
      <c r="A325"/>
      <c r="B325"/>
      <c r="C325"/>
      <c r="D325"/>
      <c r="E325"/>
      <c r="F325"/>
      <c r="G325"/>
      <c r="H325"/>
      <c r="I325"/>
      <c r="J325"/>
      <c r="K325"/>
      <c r="L325"/>
      <c r="M325"/>
      <c r="N325"/>
      <c r="O325"/>
      <c r="P325"/>
      <c r="Q325"/>
      <c r="R325"/>
    </row>
    <row r="326" spans="1:18" x14ac:dyDescent="0.25">
      <c r="A326"/>
      <c r="B326"/>
      <c r="C326"/>
      <c r="D326"/>
      <c r="E326"/>
      <c r="F326"/>
      <c r="G326"/>
      <c r="H326"/>
      <c r="I326"/>
      <c r="J326"/>
      <c r="K326"/>
      <c r="L326"/>
      <c r="M326"/>
      <c r="N326"/>
      <c r="O326"/>
      <c r="P326"/>
      <c r="Q326"/>
      <c r="R326"/>
    </row>
    <row r="327" spans="1:18" x14ac:dyDescent="0.25">
      <c r="A327"/>
      <c r="B327"/>
      <c r="C327"/>
      <c r="D327"/>
      <c r="E327"/>
      <c r="F327"/>
      <c r="G327"/>
      <c r="H327"/>
      <c r="I327"/>
      <c r="J327"/>
      <c r="K327"/>
      <c r="L327"/>
      <c r="M327"/>
      <c r="N327"/>
      <c r="O327"/>
      <c r="P327"/>
      <c r="Q327"/>
      <c r="R327"/>
    </row>
    <row r="328" spans="1:18" x14ac:dyDescent="0.25">
      <c r="A328"/>
      <c r="B328"/>
      <c r="C328"/>
      <c r="D328"/>
      <c r="E328"/>
      <c r="F328"/>
      <c r="G328"/>
      <c r="H328"/>
      <c r="I328"/>
      <c r="J328"/>
      <c r="K328"/>
      <c r="L328"/>
      <c r="M328"/>
      <c r="N328"/>
      <c r="O328"/>
      <c r="P328"/>
      <c r="Q328"/>
      <c r="R328"/>
    </row>
    <row r="329" spans="1:18" x14ac:dyDescent="0.25">
      <c r="A329"/>
      <c r="B329"/>
      <c r="C329"/>
      <c r="D329"/>
      <c r="E329"/>
      <c r="F329"/>
      <c r="G329"/>
      <c r="H329"/>
      <c r="I329"/>
      <c r="J329"/>
      <c r="K329"/>
      <c r="L329"/>
      <c r="M329"/>
      <c r="N329"/>
      <c r="O329"/>
      <c r="P329"/>
      <c r="Q329"/>
      <c r="R329"/>
    </row>
    <row r="330" spans="1:18" x14ac:dyDescent="0.25">
      <c r="A330"/>
      <c r="B330"/>
      <c r="C330"/>
      <c r="D330"/>
      <c r="E330"/>
      <c r="F330"/>
      <c r="G330"/>
      <c r="H330"/>
      <c r="I330"/>
      <c r="J330"/>
      <c r="K330"/>
      <c r="L330"/>
      <c r="M330"/>
      <c r="N330"/>
      <c r="O330"/>
      <c r="P330"/>
      <c r="Q330"/>
      <c r="R330"/>
    </row>
    <row r="331" spans="1:18" x14ac:dyDescent="0.25">
      <c r="A331"/>
      <c r="B331"/>
      <c r="C331"/>
      <c r="D331"/>
      <c r="E331"/>
      <c r="F331"/>
      <c r="G331"/>
      <c r="H331"/>
      <c r="I331"/>
      <c r="J331"/>
      <c r="K331"/>
      <c r="L331"/>
      <c r="M331"/>
      <c r="N331"/>
      <c r="O331"/>
      <c r="P331"/>
      <c r="Q331"/>
      <c r="R331"/>
    </row>
    <row r="332" spans="1:18" x14ac:dyDescent="0.25">
      <c r="A332"/>
      <c r="B332"/>
      <c r="C332"/>
      <c r="D332"/>
      <c r="E332"/>
      <c r="F332"/>
      <c r="G332"/>
      <c r="H332"/>
      <c r="I332"/>
      <c r="J332"/>
      <c r="K332"/>
      <c r="L332"/>
      <c r="M332"/>
      <c r="N332"/>
      <c r="O332"/>
      <c r="P332"/>
      <c r="Q332"/>
      <c r="R332"/>
    </row>
    <row r="333" spans="1:18" x14ac:dyDescent="0.25">
      <c r="A333"/>
      <c r="B333"/>
      <c r="C333"/>
      <c r="D333"/>
      <c r="E333"/>
      <c r="F333"/>
      <c r="G333"/>
      <c r="H333"/>
      <c r="I333"/>
      <c r="J333"/>
      <c r="K333"/>
      <c r="L333"/>
      <c r="M333"/>
      <c r="N333"/>
      <c r="O333"/>
      <c r="P333"/>
      <c r="Q333"/>
      <c r="R333"/>
    </row>
    <row r="334" spans="1:18" x14ac:dyDescent="0.25">
      <c r="A334"/>
      <c r="B334"/>
      <c r="C334"/>
      <c r="D334"/>
      <c r="E334"/>
      <c r="F334"/>
      <c r="G334"/>
      <c r="H334"/>
      <c r="I334"/>
      <c r="J334"/>
      <c r="K334"/>
      <c r="L334"/>
      <c r="M334"/>
      <c r="N334"/>
      <c r="O334"/>
      <c r="P334"/>
      <c r="Q334"/>
      <c r="R334"/>
    </row>
    <row r="335" spans="1:18" x14ac:dyDescent="0.25">
      <c r="A335"/>
      <c r="B335"/>
      <c r="C335"/>
      <c r="D335"/>
      <c r="E335"/>
      <c r="F335"/>
      <c r="G335"/>
      <c r="H335"/>
      <c r="I335"/>
      <c r="J335"/>
      <c r="K335"/>
      <c r="L335"/>
      <c r="M335"/>
      <c r="N335"/>
      <c r="O335"/>
      <c r="P335"/>
      <c r="Q335"/>
      <c r="R335"/>
    </row>
    <row r="336" spans="1:18" x14ac:dyDescent="0.25">
      <c r="A336"/>
      <c r="B336"/>
      <c r="C336"/>
      <c r="D336"/>
      <c r="E336"/>
      <c r="F336"/>
      <c r="G336"/>
      <c r="H336"/>
      <c r="I336"/>
      <c r="J336"/>
      <c r="K336"/>
      <c r="L336"/>
      <c r="M336"/>
      <c r="N336"/>
      <c r="O336"/>
      <c r="P336"/>
      <c r="Q336"/>
      <c r="R336"/>
    </row>
    <row r="337" spans="1:18" x14ac:dyDescent="0.25">
      <c r="A337"/>
      <c r="B337"/>
      <c r="C337"/>
      <c r="D337"/>
      <c r="E337"/>
      <c r="F337"/>
      <c r="G337"/>
      <c r="H337"/>
      <c r="I337"/>
      <c r="J337"/>
      <c r="K337"/>
      <c r="L337"/>
      <c r="M337"/>
      <c r="N337"/>
      <c r="O337"/>
      <c r="P337"/>
      <c r="Q337"/>
      <c r="R337"/>
    </row>
    <row r="338" spans="1:18" x14ac:dyDescent="0.25">
      <c r="A338"/>
      <c r="B338"/>
      <c r="C338"/>
      <c r="D338"/>
      <c r="E338"/>
      <c r="F338"/>
      <c r="G338"/>
      <c r="H338"/>
      <c r="I338"/>
      <c r="J338"/>
      <c r="K338"/>
      <c r="L338"/>
      <c r="M338"/>
      <c r="N338"/>
      <c r="O338"/>
      <c r="P338"/>
      <c r="Q338"/>
      <c r="R338"/>
    </row>
    <row r="339" spans="1:18" x14ac:dyDescent="0.25">
      <c r="A339"/>
      <c r="B339"/>
      <c r="C339"/>
      <c r="D339"/>
      <c r="E339"/>
      <c r="F339"/>
      <c r="G339"/>
      <c r="H339"/>
      <c r="I339"/>
      <c r="J339"/>
      <c r="K339"/>
      <c r="L339"/>
      <c r="M339"/>
      <c r="N339"/>
      <c r="O339"/>
      <c r="P339"/>
      <c r="Q339"/>
      <c r="R339"/>
    </row>
    <row r="340" spans="1:18" x14ac:dyDescent="0.25">
      <c r="A340"/>
      <c r="B340"/>
      <c r="C340"/>
      <c r="D340"/>
      <c r="E340"/>
      <c r="F340"/>
      <c r="G340"/>
      <c r="H340"/>
      <c r="I340"/>
      <c r="J340"/>
      <c r="K340"/>
      <c r="L340"/>
      <c r="M340"/>
      <c r="N340"/>
      <c r="O340"/>
      <c r="P340"/>
      <c r="Q340"/>
      <c r="R340"/>
    </row>
    <row r="341" spans="1:18" x14ac:dyDescent="0.25">
      <c r="A341"/>
      <c r="B341"/>
      <c r="C341"/>
      <c r="D341"/>
      <c r="E341"/>
      <c r="F341"/>
      <c r="G341"/>
      <c r="H341"/>
      <c r="I341"/>
      <c r="J341"/>
      <c r="K341"/>
      <c r="L341"/>
      <c r="M341"/>
      <c r="N341"/>
      <c r="O341"/>
      <c r="P341"/>
      <c r="Q341"/>
      <c r="R341"/>
    </row>
    <row r="342" spans="1:18" x14ac:dyDescent="0.25">
      <c r="A342"/>
      <c r="B342"/>
      <c r="C342"/>
      <c r="D342"/>
      <c r="E342"/>
      <c r="F342"/>
      <c r="G342"/>
      <c r="H342"/>
      <c r="I342"/>
      <c r="J342"/>
      <c r="K342"/>
      <c r="L342"/>
      <c r="M342"/>
      <c r="N342"/>
      <c r="O342"/>
      <c r="P342"/>
      <c r="Q342"/>
      <c r="R342"/>
    </row>
    <row r="343" spans="1:18" x14ac:dyDescent="0.25">
      <c r="A343"/>
      <c r="B343"/>
      <c r="C343"/>
      <c r="D343"/>
      <c r="E343"/>
      <c r="F343"/>
      <c r="G343"/>
      <c r="H343"/>
      <c r="I343"/>
      <c r="J343"/>
      <c r="K343"/>
      <c r="L343"/>
      <c r="M343"/>
      <c r="N343"/>
      <c r="O343"/>
      <c r="P343"/>
      <c r="Q343"/>
      <c r="R343"/>
    </row>
    <row r="344" spans="1:18" x14ac:dyDescent="0.25">
      <c r="A344"/>
      <c r="B344"/>
      <c r="C344"/>
      <c r="D344"/>
      <c r="E344"/>
      <c r="F344"/>
      <c r="G344"/>
      <c r="H344"/>
      <c r="I344"/>
      <c r="J344"/>
      <c r="K344"/>
      <c r="L344"/>
      <c r="M344"/>
      <c r="N344"/>
      <c r="O344"/>
      <c r="P344"/>
      <c r="Q344"/>
      <c r="R344"/>
    </row>
    <row r="345" spans="1:18" x14ac:dyDescent="0.25">
      <c r="A345"/>
      <c r="B345"/>
      <c r="C345"/>
      <c r="D345"/>
      <c r="E345"/>
      <c r="F345"/>
      <c r="G345"/>
      <c r="H345"/>
      <c r="I345"/>
      <c r="J345"/>
      <c r="K345"/>
      <c r="L345"/>
      <c r="M345"/>
      <c r="N345"/>
      <c r="O345"/>
      <c r="P345"/>
      <c r="Q345"/>
      <c r="R345"/>
    </row>
    <row r="346" spans="1:18" x14ac:dyDescent="0.25">
      <c r="A346"/>
      <c r="B346"/>
      <c r="C346"/>
      <c r="D346"/>
      <c r="E346"/>
      <c r="F346"/>
      <c r="G346"/>
      <c r="H346"/>
      <c r="I346"/>
      <c r="J346"/>
      <c r="K346"/>
      <c r="L346"/>
      <c r="M346"/>
      <c r="N346"/>
      <c r="O346"/>
      <c r="P346"/>
      <c r="Q346"/>
      <c r="R346"/>
    </row>
    <row r="347" spans="1:18" x14ac:dyDescent="0.25">
      <c r="A347"/>
      <c r="B347"/>
      <c r="C347"/>
      <c r="D347"/>
      <c r="E347"/>
      <c r="F347"/>
      <c r="G347"/>
      <c r="H347"/>
      <c r="I347"/>
      <c r="J347"/>
      <c r="K347"/>
      <c r="L347"/>
      <c r="M347"/>
      <c r="N347"/>
      <c r="O347"/>
      <c r="P347"/>
      <c r="Q347"/>
      <c r="R347"/>
    </row>
    <row r="348" spans="1:18" x14ac:dyDescent="0.25">
      <c r="A348"/>
      <c r="B348"/>
      <c r="C348"/>
      <c r="D348"/>
      <c r="E348"/>
      <c r="F348"/>
      <c r="G348"/>
      <c r="H348"/>
      <c r="I348"/>
      <c r="J348"/>
      <c r="K348"/>
      <c r="L348"/>
      <c r="M348"/>
      <c r="N348"/>
      <c r="O348"/>
      <c r="P348"/>
      <c r="Q348"/>
      <c r="R348"/>
    </row>
    <row r="349" spans="1:18" x14ac:dyDescent="0.25">
      <c r="A349"/>
      <c r="B349"/>
      <c r="C349"/>
      <c r="D349"/>
      <c r="E349"/>
      <c r="F349"/>
      <c r="G349"/>
      <c r="H349"/>
      <c r="I349"/>
      <c r="J349"/>
      <c r="K349"/>
      <c r="L349"/>
      <c r="M349"/>
      <c r="N349"/>
      <c r="O349"/>
      <c r="P349"/>
      <c r="Q349"/>
      <c r="R349"/>
    </row>
    <row r="350" spans="1:18" x14ac:dyDescent="0.25">
      <c r="A350"/>
      <c r="B350"/>
      <c r="C350"/>
      <c r="D350"/>
      <c r="E350"/>
      <c r="F350"/>
      <c r="G350"/>
      <c r="H350"/>
      <c r="I350"/>
      <c r="J350"/>
      <c r="K350"/>
      <c r="L350"/>
      <c r="M350"/>
      <c r="N350"/>
      <c r="O350"/>
      <c r="P350"/>
      <c r="Q350"/>
      <c r="R350"/>
    </row>
    <row r="351" spans="1:18" x14ac:dyDescent="0.25">
      <c r="A351"/>
      <c r="B351"/>
      <c r="C351"/>
      <c r="D351"/>
      <c r="E351"/>
      <c r="F351"/>
      <c r="G351"/>
      <c r="H351"/>
      <c r="I351"/>
      <c r="J351"/>
      <c r="K351"/>
      <c r="L351"/>
      <c r="M351"/>
      <c r="N351"/>
      <c r="O351"/>
      <c r="P351"/>
      <c r="Q351"/>
      <c r="R351"/>
    </row>
    <row r="352" spans="1:18" x14ac:dyDescent="0.25">
      <c r="A352"/>
      <c r="B352"/>
      <c r="C352"/>
      <c r="D352"/>
      <c r="E352"/>
      <c r="F352"/>
      <c r="G352"/>
      <c r="H352"/>
      <c r="I352"/>
      <c r="J352"/>
      <c r="K352"/>
      <c r="L352"/>
      <c r="M352"/>
      <c r="N352"/>
      <c r="O352"/>
      <c r="P352"/>
      <c r="Q352"/>
      <c r="R352"/>
    </row>
    <row r="353" spans="1:18" x14ac:dyDescent="0.25">
      <c r="A353"/>
      <c r="B353"/>
      <c r="C353"/>
      <c r="D353"/>
      <c r="E353"/>
      <c r="F353"/>
      <c r="G353"/>
      <c r="H353"/>
      <c r="I353"/>
      <c r="J353"/>
      <c r="K353"/>
      <c r="L353"/>
      <c r="M353"/>
      <c r="N353"/>
      <c r="O353"/>
      <c r="P353"/>
      <c r="Q353"/>
      <c r="R353"/>
    </row>
    <row r="354" spans="1:18" x14ac:dyDescent="0.25">
      <c r="A354"/>
      <c r="B354"/>
      <c r="C354"/>
      <c r="D354"/>
      <c r="E354"/>
      <c r="F354"/>
      <c r="G354"/>
      <c r="H354"/>
      <c r="I354"/>
      <c r="J354"/>
      <c r="K354"/>
      <c r="L354"/>
      <c r="M354"/>
      <c r="N354"/>
      <c r="O354"/>
      <c r="P354"/>
      <c r="Q354"/>
      <c r="R354"/>
    </row>
    <row r="355" spans="1:18" x14ac:dyDescent="0.25">
      <c r="A355"/>
      <c r="B355"/>
      <c r="C355"/>
      <c r="D355"/>
      <c r="E355"/>
      <c r="F355"/>
      <c r="G355"/>
      <c r="H355"/>
      <c r="I355"/>
      <c r="J355"/>
      <c r="K355"/>
      <c r="L355"/>
      <c r="M355"/>
      <c r="N355"/>
      <c r="O355"/>
      <c r="P355"/>
      <c r="Q355"/>
      <c r="R355"/>
    </row>
    <row r="356" spans="1:18" x14ac:dyDescent="0.25">
      <c r="A356"/>
      <c r="B356"/>
      <c r="C356"/>
      <c r="D356"/>
      <c r="E356"/>
      <c r="F356"/>
      <c r="G356"/>
      <c r="H356"/>
      <c r="I356"/>
      <c r="J356"/>
      <c r="K356"/>
      <c r="L356"/>
      <c r="M356"/>
      <c r="N356"/>
      <c r="O356"/>
      <c r="P356"/>
      <c r="Q356"/>
      <c r="R356"/>
    </row>
    <row r="357" spans="1:18" x14ac:dyDescent="0.25">
      <c r="A357"/>
      <c r="B357"/>
      <c r="C357"/>
      <c r="D357"/>
      <c r="E357"/>
      <c r="F357"/>
      <c r="G357"/>
      <c r="H357"/>
      <c r="I357"/>
      <c r="J357"/>
      <c r="K357"/>
      <c r="L357"/>
      <c r="M357"/>
      <c r="N357"/>
      <c r="O357"/>
      <c r="P357"/>
      <c r="Q357"/>
      <c r="R357"/>
    </row>
    <row r="358" spans="1:18" x14ac:dyDescent="0.25">
      <c r="A358"/>
      <c r="B358"/>
      <c r="C358"/>
      <c r="D358"/>
      <c r="E358"/>
      <c r="F358"/>
      <c r="G358"/>
      <c r="H358"/>
      <c r="I358"/>
      <c r="J358"/>
      <c r="K358"/>
      <c r="L358"/>
      <c r="M358"/>
      <c r="N358"/>
      <c r="O358"/>
      <c r="P358"/>
      <c r="Q358"/>
      <c r="R358"/>
    </row>
    <row r="359" spans="1:18" x14ac:dyDescent="0.25">
      <c r="A359"/>
      <c r="B359"/>
      <c r="C359"/>
      <c r="D359"/>
      <c r="E359"/>
      <c r="F359"/>
      <c r="G359"/>
      <c r="H359"/>
      <c r="I359"/>
      <c r="J359"/>
      <c r="K359"/>
      <c r="L359"/>
      <c r="M359"/>
      <c r="N359"/>
      <c r="O359"/>
      <c r="P359"/>
      <c r="Q359"/>
      <c r="R359"/>
    </row>
    <row r="360" spans="1:18" x14ac:dyDescent="0.25">
      <c r="A360"/>
      <c r="B360"/>
      <c r="C360"/>
      <c r="D360"/>
      <c r="E360"/>
      <c r="F360"/>
      <c r="G360"/>
      <c r="H360"/>
      <c r="I360"/>
      <c r="J360"/>
      <c r="K360"/>
      <c r="L360"/>
      <c r="M360"/>
      <c r="N360"/>
      <c r="O360"/>
      <c r="P360"/>
      <c r="Q360"/>
      <c r="R360"/>
    </row>
    <row r="361" spans="1:18" x14ac:dyDescent="0.25">
      <c r="A361"/>
      <c r="B361"/>
      <c r="C361"/>
      <c r="D361"/>
      <c r="E361"/>
      <c r="F361"/>
      <c r="G361"/>
      <c r="H361"/>
      <c r="I361"/>
      <c r="J361"/>
      <c r="K361"/>
      <c r="L361"/>
      <c r="M361"/>
      <c r="N361"/>
      <c r="O361"/>
      <c r="P361"/>
      <c r="Q361"/>
      <c r="R361"/>
    </row>
    <row r="362" spans="1:18" x14ac:dyDescent="0.25">
      <c r="A362"/>
      <c r="B362"/>
      <c r="C362"/>
      <c r="D362"/>
      <c r="E362"/>
      <c r="F362"/>
      <c r="G362"/>
      <c r="H362"/>
      <c r="I362"/>
      <c r="J362"/>
      <c r="K362"/>
      <c r="L362"/>
      <c r="M362"/>
      <c r="N362"/>
      <c r="O362"/>
      <c r="P362"/>
      <c r="Q362"/>
      <c r="R362"/>
    </row>
    <row r="363" spans="1:18" x14ac:dyDescent="0.25">
      <c r="A363"/>
      <c r="B363"/>
      <c r="C363"/>
      <c r="D363"/>
      <c r="E363"/>
      <c r="F363"/>
      <c r="G363"/>
      <c r="H363"/>
      <c r="I363"/>
      <c r="J363"/>
      <c r="K363"/>
      <c r="L363"/>
      <c r="M363"/>
      <c r="N363"/>
      <c r="O363"/>
      <c r="P363"/>
      <c r="Q363"/>
      <c r="R363"/>
    </row>
    <row r="364" spans="1:18" x14ac:dyDescent="0.25">
      <c r="A364"/>
      <c r="B364"/>
      <c r="C364"/>
      <c r="D364"/>
      <c r="E364"/>
      <c r="F364"/>
      <c r="G364"/>
      <c r="H364"/>
      <c r="I364"/>
      <c r="J364"/>
      <c r="K364"/>
      <c r="L364"/>
      <c r="M364"/>
      <c r="N364"/>
      <c r="O364"/>
      <c r="P364"/>
      <c r="Q364"/>
      <c r="R364"/>
    </row>
    <row r="365" spans="1:18" x14ac:dyDescent="0.25">
      <c r="A365"/>
      <c r="B365"/>
      <c r="C365"/>
      <c r="D365"/>
      <c r="E365"/>
      <c r="F365"/>
      <c r="G365"/>
      <c r="H365"/>
      <c r="I365"/>
      <c r="J365"/>
      <c r="K365"/>
      <c r="L365"/>
      <c r="M365"/>
      <c r="N365"/>
      <c r="O365"/>
      <c r="P365"/>
      <c r="Q365"/>
      <c r="R365"/>
    </row>
    <row r="366" spans="1:18" x14ac:dyDescent="0.25">
      <c r="A366"/>
      <c r="B366"/>
      <c r="C366"/>
      <c r="D366"/>
      <c r="E366"/>
      <c r="F366"/>
      <c r="G366"/>
      <c r="H366"/>
      <c r="I366"/>
      <c r="J366"/>
      <c r="K366"/>
      <c r="L366"/>
      <c r="M366"/>
      <c r="N366"/>
      <c r="O366"/>
      <c r="P366"/>
      <c r="Q366"/>
      <c r="R366"/>
    </row>
    <row r="367" spans="1:18" x14ac:dyDescent="0.25">
      <c r="A367"/>
      <c r="B367"/>
      <c r="C367"/>
      <c r="D367"/>
      <c r="E367"/>
      <c r="F367"/>
      <c r="G367"/>
      <c r="H367"/>
      <c r="I367"/>
      <c r="J367"/>
      <c r="K367"/>
      <c r="L367"/>
      <c r="M367"/>
      <c r="N367"/>
      <c r="O367"/>
      <c r="P367"/>
      <c r="Q367"/>
      <c r="R367"/>
    </row>
    <row r="368" spans="1:18" x14ac:dyDescent="0.25">
      <c r="A368"/>
      <c r="B368"/>
      <c r="C368"/>
      <c r="D368"/>
      <c r="E368"/>
      <c r="F368"/>
      <c r="G368"/>
      <c r="H368"/>
      <c r="I368"/>
      <c r="J368"/>
      <c r="K368"/>
      <c r="L368"/>
      <c r="M368"/>
      <c r="N368"/>
      <c r="O368"/>
      <c r="P368"/>
      <c r="Q368"/>
      <c r="R368"/>
    </row>
    <row r="369" spans="1:18" x14ac:dyDescent="0.25">
      <c r="A369"/>
      <c r="B369"/>
      <c r="C369"/>
      <c r="D369"/>
      <c r="E369"/>
      <c r="F369"/>
      <c r="G369"/>
      <c r="H369"/>
      <c r="I369"/>
      <c r="J369"/>
      <c r="K369"/>
      <c r="L369"/>
      <c r="M369"/>
      <c r="N369"/>
      <c r="O369"/>
      <c r="P369"/>
      <c r="Q369"/>
      <c r="R369"/>
    </row>
    <row r="370" spans="1:18" x14ac:dyDescent="0.25">
      <c r="A370"/>
      <c r="B370"/>
      <c r="C370"/>
      <c r="D370"/>
      <c r="E370"/>
      <c r="F370"/>
      <c r="G370"/>
      <c r="H370"/>
      <c r="I370"/>
      <c r="J370"/>
      <c r="K370"/>
      <c r="L370"/>
      <c r="M370"/>
      <c r="N370"/>
      <c r="O370"/>
      <c r="P370"/>
      <c r="Q370"/>
      <c r="R370"/>
    </row>
    <row r="371" spans="1:18" x14ac:dyDescent="0.25">
      <c r="A371"/>
      <c r="B371"/>
      <c r="C371"/>
      <c r="D371"/>
      <c r="E371"/>
      <c r="F371"/>
      <c r="G371"/>
      <c r="H371"/>
      <c r="I371"/>
      <c r="J371"/>
      <c r="K371"/>
      <c r="L371"/>
      <c r="M371"/>
      <c r="N371"/>
      <c r="O371"/>
      <c r="P371"/>
      <c r="Q371"/>
      <c r="R371"/>
    </row>
    <row r="372" spans="1:18" x14ac:dyDescent="0.25">
      <c r="A372"/>
      <c r="B372"/>
      <c r="C372"/>
      <c r="D372"/>
      <c r="E372"/>
      <c r="F372"/>
      <c r="G372"/>
      <c r="H372"/>
      <c r="I372"/>
      <c r="J372"/>
      <c r="K372"/>
      <c r="L372"/>
      <c r="M372"/>
      <c r="N372"/>
      <c r="O372"/>
      <c r="P372"/>
      <c r="Q372"/>
      <c r="R372"/>
    </row>
    <row r="373" spans="1:18" x14ac:dyDescent="0.25">
      <c r="A373"/>
      <c r="B373"/>
      <c r="C373"/>
      <c r="D373"/>
      <c r="E373"/>
      <c r="F373"/>
      <c r="G373"/>
      <c r="H373"/>
      <c r="I373"/>
      <c r="J373"/>
      <c r="K373"/>
      <c r="L373"/>
      <c r="M373"/>
      <c r="N373"/>
      <c r="O373"/>
      <c r="P373"/>
      <c r="Q373"/>
      <c r="R373"/>
    </row>
    <row r="374" spans="1:18" x14ac:dyDescent="0.25">
      <c r="A374"/>
      <c r="B374"/>
      <c r="C374"/>
      <c r="D374"/>
      <c r="E374"/>
      <c r="F374"/>
      <c r="G374"/>
      <c r="H374"/>
      <c r="I374"/>
      <c r="J374"/>
      <c r="K374"/>
      <c r="L374"/>
      <c r="M374"/>
      <c r="N374"/>
      <c r="O374"/>
      <c r="P374"/>
      <c r="Q374"/>
      <c r="R374"/>
    </row>
    <row r="375" spans="1:18" x14ac:dyDescent="0.25">
      <c r="A375"/>
      <c r="B375"/>
      <c r="C375"/>
      <c r="D375"/>
      <c r="E375"/>
      <c r="F375"/>
      <c r="G375"/>
      <c r="H375"/>
      <c r="I375"/>
      <c r="J375"/>
      <c r="K375"/>
      <c r="L375"/>
      <c r="M375"/>
      <c r="N375"/>
      <c r="O375"/>
      <c r="P375"/>
      <c r="Q375"/>
      <c r="R375"/>
    </row>
    <row r="376" spans="1:18" x14ac:dyDescent="0.25">
      <c r="A376"/>
      <c r="B376"/>
      <c r="C376"/>
      <c r="D376"/>
      <c r="E376"/>
      <c r="F376"/>
      <c r="G376"/>
      <c r="H376"/>
      <c r="I376"/>
      <c r="J376"/>
      <c r="K376"/>
      <c r="L376"/>
      <c r="M376"/>
      <c r="N376"/>
      <c r="O376"/>
      <c r="P376"/>
      <c r="Q376"/>
      <c r="R376"/>
    </row>
    <row r="377" spans="1:18" x14ac:dyDescent="0.25">
      <c r="A377"/>
      <c r="B377"/>
      <c r="C377"/>
      <c r="D377"/>
      <c r="E377"/>
      <c r="F377"/>
      <c r="G377"/>
      <c r="H377"/>
      <c r="I377"/>
      <c r="J377"/>
      <c r="K377"/>
      <c r="L377"/>
      <c r="M377"/>
      <c r="N377"/>
      <c r="O377"/>
      <c r="P377"/>
      <c r="Q377"/>
      <c r="R377"/>
    </row>
    <row r="378" spans="1:18" x14ac:dyDescent="0.25">
      <c r="A378"/>
      <c r="B378"/>
      <c r="C378"/>
      <c r="D378"/>
      <c r="E378"/>
      <c r="F378"/>
      <c r="G378"/>
      <c r="H378"/>
      <c r="I378"/>
      <c r="J378"/>
      <c r="K378"/>
      <c r="L378"/>
      <c r="M378"/>
      <c r="N378"/>
      <c r="O378"/>
      <c r="P378"/>
      <c r="Q378"/>
      <c r="R378"/>
    </row>
    <row r="379" spans="1:18" x14ac:dyDescent="0.25">
      <c r="A379"/>
      <c r="B379"/>
      <c r="C379"/>
      <c r="D379"/>
      <c r="E379"/>
      <c r="F379"/>
      <c r="G379"/>
      <c r="H379"/>
      <c r="I379"/>
      <c r="J379"/>
      <c r="K379"/>
      <c r="L379"/>
      <c r="M379"/>
      <c r="N379"/>
      <c r="O379"/>
      <c r="P379"/>
      <c r="Q379"/>
      <c r="R379"/>
    </row>
    <row r="380" spans="1:18" x14ac:dyDescent="0.25">
      <c r="A380"/>
      <c r="B380"/>
      <c r="C380"/>
      <c r="D380"/>
      <c r="E380"/>
      <c r="F380"/>
      <c r="G380"/>
      <c r="H380"/>
      <c r="I380"/>
      <c r="J380"/>
      <c r="K380"/>
      <c r="L380"/>
      <c r="M380"/>
      <c r="N380"/>
      <c r="O380"/>
      <c r="P380"/>
      <c r="Q380"/>
      <c r="R380"/>
    </row>
    <row r="381" spans="1:18" x14ac:dyDescent="0.25">
      <c r="A381"/>
      <c r="B381"/>
      <c r="C381"/>
      <c r="D381"/>
      <c r="E381"/>
      <c r="F381"/>
      <c r="G381"/>
      <c r="H381"/>
      <c r="I381"/>
      <c r="J381"/>
      <c r="K381"/>
      <c r="L381"/>
      <c r="M381"/>
      <c r="N381"/>
      <c r="O381"/>
      <c r="P381"/>
      <c r="Q381"/>
      <c r="R381"/>
    </row>
    <row r="382" spans="1:18" x14ac:dyDescent="0.25">
      <c r="A382"/>
      <c r="B382"/>
      <c r="C382"/>
      <c r="D382"/>
      <c r="E382"/>
      <c r="F382"/>
      <c r="G382"/>
      <c r="H382"/>
      <c r="I382"/>
      <c r="J382"/>
      <c r="K382"/>
      <c r="L382"/>
      <c r="M382"/>
      <c r="N382"/>
      <c r="O382"/>
      <c r="P382"/>
      <c r="Q382"/>
      <c r="R382"/>
    </row>
    <row r="383" spans="1:18" x14ac:dyDescent="0.25">
      <c r="A383"/>
      <c r="B383"/>
      <c r="C383"/>
      <c r="D383"/>
      <c r="E383"/>
      <c r="F383"/>
      <c r="G383"/>
      <c r="H383"/>
      <c r="I383"/>
      <c r="J383"/>
      <c r="K383"/>
      <c r="L383"/>
      <c r="M383"/>
      <c r="N383"/>
      <c r="O383"/>
      <c r="P383"/>
      <c r="Q383"/>
      <c r="R383"/>
    </row>
    <row r="384" spans="1:18" x14ac:dyDescent="0.25">
      <c r="A384"/>
      <c r="B384"/>
      <c r="C384"/>
      <c r="D384"/>
      <c r="E384"/>
      <c r="F384"/>
      <c r="G384"/>
      <c r="H384"/>
      <c r="I384"/>
      <c r="J384"/>
      <c r="K384"/>
      <c r="L384"/>
      <c r="M384"/>
      <c r="N384"/>
      <c r="O384"/>
      <c r="P384"/>
      <c r="Q384"/>
      <c r="R384"/>
    </row>
    <row r="385" spans="1:18" x14ac:dyDescent="0.25">
      <c r="A385"/>
      <c r="B385"/>
      <c r="C385"/>
      <c r="D385"/>
      <c r="E385"/>
      <c r="F385"/>
      <c r="G385"/>
      <c r="H385"/>
      <c r="I385"/>
      <c r="J385"/>
      <c r="K385"/>
      <c r="L385"/>
      <c r="M385"/>
      <c r="N385"/>
      <c r="O385"/>
      <c r="P385"/>
      <c r="Q385"/>
      <c r="R385"/>
    </row>
    <row r="386" spans="1:18" x14ac:dyDescent="0.25">
      <c r="A386"/>
      <c r="B386"/>
      <c r="C386"/>
      <c r="D386"/>
      <c r="E386"/>
      <c r="F386"/>
      <c r="G386"/>
      <c r="H386"/>
      <c r="I386"/>
      <c r="J386"/>
      <c r="K386"/>
      <c r="L386"/>
      <c r="M386"/>
      <c r="N386"/>
      <c r="O386"/>
      <c r="P386"/>
      <c r="Q386"/>
      <c r="R386"/>
    </row>
    <row r="387" spans="1:18" x14ac:dyDescent="0.25">
      <c r="A387"/>
      <c r="B387"/>
      <c r="C387"/>
      <c r="D387"/>
      <c r="E387"/>
      <c r="F387"/>
      <c r="G387"/>
      <c r="H387"/>
      <c r="I387"/>
      <c r="J387"/>
      <c r="K387"/>
      <c r="L387"/>
      <c r="M387"/>
      <c r="N387"/>
      <c r="O387"/>
      <c r="P387"/>
      <c r="Q387"/>
      <c r="R387"/>
    </row>
    <row r="388" spans="1:18" x14ac:dyDescent="0.25">
      <c r="A388"/>
      <c r="B388"/>
      <c r="C388"/>
      <c r="D388"/>
      <c r="E388"/>
      <c r="F388"/>
      <c r="G388"/>
      <c r="H388"/>
      <c r="I388"/>
      <c r="J388"/>
      <c r="K388"/>
      <c r="L388"/>
      <c r="M388"/>
      <c r="N388"/>
      <c r="O388"/>
      <c r="P388"/>
      <c r="Q388"/>
      <c r="R388"/>
    </row>
    <row r="389" spans="1:18" x14ac:dyDescent="0.25">
      <c r="A389"/>
      <c r="B389"/>
      <c r="C389"/>
      <c r="D389"/>
      <c r="E389"/>
      <c r="F389"/>
      <c r="G389"/>
      <c r="H389"/>
      <c r="I389"/>
      <c r="J389"/>
      <c r="K389"/>
      <c r="L389"/>
      <c r="M389"/>
      <c r="N389"/>
      <c r="O389"/>
      <c r="P389"/>
      <c r="Q389"/>
      <c r="R389"/>
    </row>
    <row r="390" spans="1:18" x14ac:dyDescent="0.25">
      <c r="A390"/>
      <c r="B390"/>
      <c r="C390"/>
      <c r="D390"/>
      <c r="E390"/>
      <c r="F390"/>
      <c r="G390"/>
      <c r="H390"/>
      <c r="I390"/>
      <c r="J390"/>
      <c r="K390"/>
      <c r="L390"/>
      <c r="M390"/>
      <c r="N390"/>
      <c r="O390"/>
      <c r="P390"/>
      <c r="Q390"/>
      <c r="R390"/>
    </row>
    <row r="391" spans="1:18" x14ac:dyDescent="0.25">
      <c r="A391"/>
      <c r="B391"/>
      <c r="C391"/>
      <c r="D391"/>
      <c r="E391"/>
      <c r="F391"/>
      <c r="G391"/>
      <c r="H391"/>
      <c r="I391"/>
      <c r="J391"/>
      <c r="K391"/>
      <c r="L391"/>
      <c r="M391"/>
      <c r="N391"/>
      <c r="O391"/>
      <c r="P391"/>
      <c r="Q391"/>
      <c r="R391"/>
    </row>
    <row r="392" spans="1:18" x14ac:dyDescent="0.25">
      <c r="A392"/>
      <c r="B392"/>
      <c r="C392"/>
      <c r="D392"/>
      <c r="E392"/>
      <c r="F392"/>
      <c r="G392"/>
      <c r="H392"/>
      <c r="I392"/>
      <c r="J392"/>
      <c r="K392"/>
      <c r="L392"/>
      <c r="M392"/>
      <c r="N392"/>
      <c r="O392"/>
      <c r="P392"/>
      <c r="Q392"/>
      <c r="R392"/>
    </row>
    <row r="393" spans="1:18" x14ac:dyDescent="0.25">
      <c r="A393"/>
      <c r="B393"/>
      <c r="C393"/>
      <c r="D393"/>
      <c r="E393"/>
      <c r="F393"/>
      <c r="G393"/>
      <c r="H393"/>
      <c r="I393"/>
      <c r="J393"/>
      <c r="K393"/>
      <c r="L393"/>
      <c r="M393"/>
      <c r="N393"/>
      <c r="O393"/>
      <c r="P393"/>
      <c r="Q393"/>
      <c r="R393"/>
    </row>
    <row r="394" spans="1:18" x14ac:dyDescent="0.25">
      <c r="A394"/>
      <c r="B394"/>
      <c r="C394"/>
      <c r="D394"/>
      <c r="E394"/>
      <c r="F394"/>
      <c r="G394"/>
      <c r="H394"/>
      <c r="I394"/>
      <c r="J394"/>
      <c r="K394"/>
      <c r="L394"/>
      <c r="M394"/>
      <c r="N394"/>
      <c r="O394"/>
      <c r="P394"/>
      <c r="Q394"/>
      <c r="R394"/>
    </row>
    <row r="395" spans="1:18" x14ac:dyDescent="0.25">
      <c r="A395"/>
      <c r="B395"/>
      <c r="C395"/>
      <c r="D395"/>
      <c r="E395"/>
      <c r="F395"/>
      <c r="G395"/>
      <c r="H395"/>
      <c r="I395"/>
      <c r="J395"/>
      <c r="K395"/>
      <c r="L395"/>
      <c r="M395"/>
      <c r="N395"/>
      <c r="O395"/>
      <c r="P395"/>
      <c r="Q395"/>
      <c r="R395"/>
    </row>
    <row r="396" spans="1:18" x14ac:dyDescent="0.25">
      <c r="A396"/>
      <c r="B396"/>
      <c r="C396"/>
      <c r="D396"/>
      <c r="E396"/>
      <c r="F396"/>
      <c r="G396"/>
      <c r="H396"/>
      <c r="I396"/>
      <c r="J396"/>
      <c r="K396"/>
      <c r="L396"/>
      <c r="M396"/>
      <c r="N396"/>
      <c r="O396"/>
      <c r="P396"/>
      <c r="Q396"/>
      <c r="R396"/>
    </row>
    <row r="397" spans="1:18" x14ac:dyDescent="0.25">
      <c r="A397"/>
      <c r="B397"/>
      <c r="C397"/>
      <c r="D397"/>
      <c r="E397"/>
      <c r="F397"/>
      <c r="G397"/>
      <c r="H397"/>
      <c r="I397"/>
      <c r="J397"/>
      <c r="K397"/>
      <c r="L397"/>
      <c r="M397"/>
      <c r="N397"/>
      <c r="O397"/>
      <c r="P397"/>
      <c r="Q397"/>
      <c r="R397"/>
    </row>
    <row r="398" spans="1:18" x14ac:dyDescent="0.25">
      <c r="A398"/>
      <c r="B398"/>
      <c r="C398"/>
      <c r="D398"/>
      <c r="E398"/>
      <c r="F398"/>
      <c r="G398"/>
      <c r="H398"/>
      <c r="I398"/>
      <c r="J398"/>
      <c r="K398"/>
      <c r="L398"/>
      <c r="M398"/>
      <c r="N398"/>
      <c r="O398"/>
      <c r="P398"/>
      <c r="Q398"/>
      <c r="R398"/>
    </row>
    <row r="399" spans="1:18" x14ac:dyDescent="0.25">
      <c r="A399"/>
      <c r="B399"/>
      <c r="C399"/>
      <c r="D399"/>
      <c r="E399"/>
      <c r="F399"/>
      <c r="G399"/>
      <c r="H399"/>
      <c r="I399"/>
      <c r="J399"/>
      <c r="K399"/>
      <c r="L399"/>
      <c r="M399"/>
      <c r="N399"/>
      <c r="O399"/>
      <c r="P399"/>
      <c r="Q399"/>
      <c r="R399"/>
    </row>
    <row r="400" spans="1:18" x14ac:dyDescent="0.25">
      <c r="A400"/>
      <c r="B400"/>
      <c r="C400"/>
      <c r="D400"/>
      <c r="E400"/>
      <c r="F400"/>
      <c r="G400"/>
      <c r="H400"/>
      <c r="I400"/>
      <c r="J400"/>
      <c r="K400"/>
      <c r="L400"/>
      <c r="M400"/>
      <c r="N400"/>
      <c r="O400"/>
      <c r="P400"/>
      <c r="Q400"/>
      <c r="R400"/>
    </row>
    <row r="401" spans="1:18" x14ac:dyDescent="0.25">
      <c r="A401"/>
      <c r="B401"/>
      <c r="C401"/>
      <c r="D401"/>
      <c r="E401"/>
      <c r="F401"/>
      <c r="G401"/>
      <c r="H401"/>
      <c r="I401"/>
      <c r="J401"/>
      <c r="K401"/>
      <c r="L401"/>
      <c r="M401"/>
      <c r="N401"/>
      <c r="O401"/>
      <c r="P401"/>
      <c r="Q401"/>
      <c r="R401"/>
    </row>
    <row r="402" spans="1:18" x14ac:dyDescent="0.25">
      <c r="A402"/>
      <c r="B402"/>
      <c r="C402"/>
      <c r="D402"/>
      <c r="E402"/>
      <c r="F402"/>
      <c r="G402"/>
      <c r="H402"/>
      <c r="I402"/>
      <c r="J402"/>
      <c r="K402"/>
      <c r="L402"/>
      <c r="M402"/>
      <c r="N402"/>
      <c r="O402"/>
      <c r="P402"/>
      <c r="Q402"/>
      <c r="R402"/>
    </row>
    <row r="403" spans="1:18" x14ac:dyDescent="0.25">
      <c r="A403"/>
      <c r="B403"/>
      <c r="C403"/>
      <c r="D403"/>
      <c r="E403"/>
      <c r="F403"/>
      <c r="G403"/>
      <c r="H403"/>
      <c r="I403"/>
      <c r="J403"/>
      <c r="K403"/>
      <c r="L403"/>
      <c r="M403"/>
      <c r="N403"/>
      <c r="O403"/>
      <c r="P403"/>
      <c r="Q403"/>
      <c r="R403"/>
    </row>
    <row r="404" spans="1:18" x14ac:dyDescent="0.25">
      <c r="A404"/>
      <c r="B404"/>
      <c r="C404"/>
      <c r="D404"/>
      <c r="E404"/>
      <c r="F404"/>
      <c r="G404"/>
      <c r="H404"/>
      <c r="I404"/>
      <c r="J404"/>
      <c r="K404"/>
      <c r="L404"/>
      <c r="M404"/>
      <c r="N404"/>
      <c r="O404"/>
      <c r="P404"/>
      <c r="Q404"/>
      <c r="R404"/>
    </row>
    <row r="405" spans="1:18" x14ac:dyDescent="0.25">
      <c r="A405"/>
      <c r="B405"/>
      <c r="C405"/>
      <c r="D405"/>
      <c r="E405"/>
      <c r="F405"/>
      <c r="G405"/>
      <c r="H405"/>
      <c r="I405"/>
      <c r="J405"/>
      <c r="K405"/>
      <c r="L405"/>
      <c r="M405"/>
      <c r="N405"/>
      <c r="O405"/>
      <c r="P405"/>
      <c r="Q405"/>
      <c r="R405"/>
    </row>
    <row r="406" spans="1:18" x14ac:dyDescent="0.25">
      <c r="A406"/>
      <c r="B406"/>
      <c r="C406"/>
      <c r="D406"/>
      <c r="E406"/>
      <c r="F406"/>
      <c r="G406"/>
      <c r="H406"/>
      <c r="I406"/>
      <c r="J406"/>
      <c r="K406"/>
      <c r="L406"/>
      <c r="M406"/>
      <c r="N406"/>
      <c r="O406"/>
      <c r="P406"/>
      <c r="Q406"/>
      <c r="R406"/>
    </row>
    <row r="407" spans="1:18" x14ac:dyDescent="0.25">
      <c r="A407"/>
      <c r="B407"/>
      <c r="C407"/>
      <c r="D407"/>
      <c r="E407"/>
      <c r="F407"/>
      <c r="G407"/>
      <c r="H407"/>
      <c r="I407"/>
      <c r="J407"/>
      <c r="K407"/>
      <c r="L407"/>
      <c r="M407"/>
      <c r="N407"/>
      <c r="O407"/>
      <c r="P407"/>
      <c r="Q407"/>
      <c r="R407"/>
    </row>
    <row r="408" spans="1:18" x14ac:dyDescent="0.25">
      <c r="A408"/>
      <c r="B408"/>
      <c r="C408"/>
      <c r="D408"/>
      <c r="E408"/>
      <c r="F408"/>
      <c r="G408"/>
      <c r="H408"/>
      <c r="I408"/>
      <c r="J408"/>
      <c r="K408"/>
      <c r="L408"/>
      <c r="M408"/>
      <c r="N408"/>
      <c r="O408"/>
      <c r="P408"/>
      <c r="Q408"/>
      <c r="R408"/>
    </row>
    <row r="409" spans="1:18" x14ac:dyDescent="0.25">
      <c r="A409"/>
      <c r="B409"/>
      <c r="C409"/>
      <c r="D409"/>
      <c r="E409"/>
      <c r="F409"/>
      <c r="G409"/>
      <c r="H409"/>
      <c r="I409"/>
      <c r="J409"/>
      <c r="K409"/>
      <c r="L409"/>
      <c r="M409"/>
      <c r="N409"/>
      <c r="O409"/>
      <c r="P409"/>
      <c r="Q409"/>
      <c r="R409"/>
    </row>
    <row r="410" spans="1:18" x14ac:dyDescent="0.25">
      <c r="A410"/>
      <c r="B410"/>
      <c r="C410"/>
      <c r="D410"/>
      <c r="E410"/>
      <c r="F410"/>
      <c r="G410"/>
      <c r="H410"/>
      <c r="I410"/>
      <c r="J410"/>
      <c r="K410"/>
      <c r="L410"/>
      <c r="M410"/>
      <c r="N410"/>
      <c r="O410"/>
      <c r="P410"/>
      <c r="Q410"/>
      <c r="R410"/>
    </row>
    <row r="411" spans="1:18" x14ac:dyDescent="0.25">
      <c r="A411"/>
      <c r="B411"/>
      <c r="C411"/>
      <c r="D411"/>
      <c r="E411"/>
      <c r="F411"/>
      <c r="G411"/>
      <c r="H411"/>
      <c r="I411"/>
      <c r="J411"/>
      <c r="K411"/>
      <c r="L411"/>
      <c r="M411"/>
      <c r="N411"/>
      <c r="O411"/>
      <c r="P411"/>
      <c r="Q411"/>
      <c r="R411"/>
    </row>
    <row r="412" spans="1:18" x14ac:dyDescent="0.25">
      <c r="A412"/>
      <c r="B412"/>
      <c r="C412"/>
      <c r="D412"/>
      <c r="E412"/>
      <c r="F412"/>
      <c r="G412"/>
      <c r="H412"/>
      <c r="I412"/>
      <c r="J412"/>
      <c r="K412"/>
      <c r="L412"/>
      <c r="M412"/>
      <c r="N412"/>
      <c r="O412"/>
      <c r="P412"/>
      <c r="Q412"/>
      <c r="R412"/>
    </row>
    <row r="413" spans="1:18" x14ac:dyDescent="0.25">
      <c r="A413"/>
      <c r="B413"/>
      <c r="C413"/>
      <c r="D413"/>
      <c r="E413"/>
      <c r="F413"/>
      <c r="G413"/>
      <c r="H413"/>
      <c r="I413"/>
      <c r="J413"/>
      <c r="K413"/>
      <c r="L413"/>
      <c r="M413"/>
      <c r="N413"/>
      <c r="O413"/>
      <c r="P413"/>
      <c r="Q413"/>
      <c r="R413"/>
    </row>
    <row r="414" spans="1:18" x14ac:dyDescent="0.25">
      <c r="A414"/>
      <c r="B414"/>
      <c r="C414"/>
      <c r="D414"/>
      <c r="E414"/>
      <c r="F414"/>
      <c r="G414"/>
      <c r="H414"/>
      <c r="I414"/>
      <c r="J414"/>
      <c r="K414"/>
      <c r="L414"/>
      <c r="M414"/>
      <c r="N414"/>
      <c r="O414"/>
      <c r="P414"/>
      <c r="Q414"/>
      <c r="R414"/>
    </row>
    <row r="415" spans="1:18" x14ac:dyDescent="0.25">
      <c r="A415"/>
      <c r="B415"/>
      <c r="C415"/>
      <c r="D415"/>
      <c r="E415"/>
      <c r="F415"/>
      <c r="G415"/>
      <c r="H415"/>
      <c r="I415"/>
      <c r="J415"/>
      <c r="K415"/>
      <c r="L415"/>
      <c r="M415"/>
      <c r="N415"/>
      <c r="O415"/>
      <c r="P415"/>
      <c r="Q415"/>
      <c r="R415"/>
    </row>
    <row r="416" spans="1:18" x14ac:dyDescent="0.25">
      <c r="A416"/>
      <c r="B416"/>
      <c r="C416"/>
      <c r="D416"/>
      <c r="E416"/>
      <c r="F416"/>
      <c r="G416"/>
      <c r="H416"/>
      <c r="I416"/>
      <c r="J416"/>
      <c r="K416"/>
      <c r="L416"/>
      <c r="M416"/>
      <c r="N416"/>
      <c r="O416"/>
      <c r="P416"/>
      <c r="Q416"/>
      <c r="R416"/>
    </row>
    <row r="417" spans="1:18" x14ac:dyDescent="0.25">
      <c r="A417"/>
      <c r="B417"/>
      <c r="C417"/>
      <c r="D417"/>
      <c r="E417"/>
      <c r="F417"/>
      <c r="G417"/>
      <c r="H417"/>
      <c r="I417"/>
      <c r="J417"/>
      <c r="K417"/>
      <c r="L417"/>
      <c r="M417"/>
      <c r="N417"/>
      <c r="O417"/>
      <c r="P417"/>
      <c r="Q417"/>
      <c r="R417"/>
    </row>
    <row r="418" spans="1:18" x14ac:dyDescent="0.25">
      <c r="A418"/>
      <c r="B418"/>
      <c r="C418"/>
      <c r="D418"/>
      <c r="E418"/>
      <c r="F418"/>
      <c r="G418"/>
      <c r="H418"/>
      <c r="I418"/>
      <c r="J418"/>
      <c r="K418"/>
      <c r="L418"/>
      <c r="M418"/>
      <c r="N418"/>
      <c r="O418"/>
      <c r="P418"/>
      <c r="Q418"/>
      <c r="R418"/>
    </row>
    <row r="419" spans="1:18" x14ac:dyDescent="0.25">
      <c r="A419"/>
      <c r="B419"/>
      <c r="C419"/>
      <c r="D419"/>
      <c r="E419"/>
      <c r="F419"/>
      <c r="G419"/>
      <c r="H419"/>
      <c r="I419"/>
      <c r="J419"/>
      <c r="K419"/>
      <c r="L419"/>
      <c r="M419"/>
      <c r="N419"/>
      <c r="O419"/>
      <c r="P419"/>
      <c r="Q419"/>
      <c r="R419"/>
    </row>
    <row r="420" spans="1:18" x14ac:dyDescent="0.25">
      <c r="A420"/>
      <c r="B420"/>
      <c r="C420"/>
      <c r="D420"/>
      <c r="E420"/>
      <c r="F420"/>
      <c r="G420"/>
      <c r="H420"/>
      <c r="I420"/>
      <c r="J420"/>
      <c r="K420"/>
      <c r="L420"/>
      <c r="M420"/>
      <c r="N420"/>
      <c r="O420"/>
      <c r="P420"/>
      <c r="Q420"/>
      <c r="R420"/>
    </row>
    <row r="421" spans="1:18" x14ac:dyDescent="0.25">
      <c r="A421"/>
      <c r="B421"/>
      <c r="C421"/>
      <c r="D421"/>
      <c r="E421"/>
      <c r="F421"/>
      <c r="G421"/>
      <c r="H421"/>
      <c r="I421"/>
      <c r="J421"/>
      <c r="K421"/>
      <c r="L421"/>
      <c r="M421"/>
      <c r="N421"/>
      <c r="O421"/>
      <c r="P421"/>
      <c r="Q421"/>
      <c r="R421"/>
    </row>
    <row r="422" spans="1:18" x14ac:dyDescent="0.25">
      <c r="A422"/>
      <c r="B422"/>
      <c r="C422"/>
      <c r="D422"/>
      <c r="E422"/>
      <c r="F422"/>
      <c r="G422"/>
      <c r="H422"/>
      <c r="I422"/>
      <c r="J422"/>
      <c r="K422"/>
      <c r="L422"/>
      <c r="M422"/>
      <c r="N422"/>
      <c r="O422"/>
      <c r="P422"/>
      <c r="Q422"/>
      <c r="R422"/>
    </row>
    <row r="423" spans="1:18" x14ac:dyDescent="0.25">
      <c r="A423"/>
      <c r="B423"/>
      <c r="C423"/>
      <c r="D423"/>
      <c r="E423"/>
      <c r="F423"/>
      <c r="G423"/>
      <c r="H423"/>
      <c r="I423"/>
      <c r="J423"/>
      <c r="K423"/>
      <c r="L423"/>
      <c r="M423"/>
      <c r="N423"/>
      <c r="O423"/>
      <c r="P423"/>
      <c r="Q423"/>
      <c r="R423"/>
    </row>
    <row r="424" spans="1:18" x14ac:dyDescent="0.25">
      <c r="A424"/>
      <c r="B424"/>
      <c r="C424"/>
      <c r="D424"/>
      <c r="E424"/>
      <c r="F424"/>
      <c r="G424"/>
      <c r="H424"/>
      <c r="I424"/>
      <c r="J424"/>
      <c r="K424"/>
      <c r="L424"/>
      <c r="M424"/>
      <c r="N424"/>
      <c r="O424"/>
      <c r="P424"/>
      <c r="Q424"/>
      <c r="R424"/>
    </row>
    <row r="425" spans="1:18" x14ac:dyDescent="0.25">
      <c r="A425"/>
      <c r="B425"/>
      <c r="C425"/>
      <c r="D425"/>
      <c r="E425"/>
      <c r="F425"/>
      <c r="G425"/>
      <c r="H425"/>
      <c r="I425"/>
      <c r="J425"/>
      <c r="K425"/>
      <c r="L425"/>
      <c r="M425"/>
      <c r="N425"/>
      <c r="O425"/>
      <c r="P425"/>
      <c r="Q425"/>
      <c r="R425"/>
    </row>
    <row r="426" spans="1:18" x14ac:dyDescent="0.25">
      <c r="A426"/>
      <c r="B426"/>
      <c r="C426"/>
      <c r="D426"/>
      <c r="E426"/>
      <c r="F426"/>
      <c r="G426"/>
      <c r="H426"/>
      <c r="I426"/>
      <c r="J426"/>
      <c r="K426"/>
      <c r="L426"/>
      <c r="M426"/>
      <c r="N426"/>
      <c r="O426"/>
      <c r="P426"/>
      <c r="Q426"/>
      <c r="R426"/>
    </row>
    <row r="427" spans="1:18" x14ac:dyDescent="0.25">
      <c r="A427"/>
      <c r="B427"/>
      <c r="C427"/>
      <c r="D427"/>
      <c r="E427"/>
      <c r="F427"/>
      <c r="G427"/>
      <c r="H427"/>
      <c r="I427"/>
      <c r="J427"/>
      <c r="K427"/>
      <c r="L427"/>
      <c r="M427"/>
      <c r="N427"/>
      <c r="O427"/>
      <c r="P427"/>
      <c r="Q427"/>
      <c r="R427"/>
    </row>
    <row r="428" spans="1:18" x14ac:dyDescent="0.25">
      <c r="A428"/>
      <c r="B428"/>
      <c r="C428"/>
      <c r="D428"/>
      <c r="E428"/>
      <c r="F428"/>
      <c r="G428"/>
      <c r="H428"/>
      <c r="I428"/>
      <c r="J428"/>
      <c r="K428"/>
      <c r="L428"/>
      <c r="M428"/>
      <c r="N428"/>
      <c r="O428"/>
      <c r="P428"/>
      <c r="Q428"/>
      <c r="R428"/>
    </row>
    <row r="429" spans="1:18" x14ac:dyDescent="0.25">
      <c r="A429"/>
      <c r="B429"/>
      <c r="C429"/>
      <c r="D429"/>
      <c r="E429"/>
      <c r="F429"/>
      <c r="G429"/>
      <c r="H429"/>
      <c r="I429"/>
      <c r="J429"/>
      <c r="K429"/>
      <c r="L429"/>
      <c r="M429"/>
      <c r="N429"/>
      <c r="O429"/>
      <c r="P429"/>
      <c r="Q429"/>
      <c r="R429"/>
    </row>
    <row r="430" spans="1:18" x14ac:dyDescent="0.25">
      <c r="A430"/>
      <c r="B430"/>
      <c r="C430"/>
      <c r="D430"/>
      <c r="E430"/>
      <c r="F430"/>
      <c r="G430"/>
      <c r="H430"/>
      <c r="I430"/>
      <c r="J430"/>
      <c r="K430"/>
      <c r="L430"/>
      <c r="M430"/>
      <c r="N430"/>
      <c r="O430"/>
      <c r="P430"/>
      <c r="Q430"/>
      <c r="R430"/>
    </row>
    <row r="431" spans="1:18" x14ac:dyDescent="0.25">
      <c r="A431"/>
      <c r="B431"/>
      <c r="C431"/>
      <c r="D431"/>
      <c r="E431"/>
      <c r="F431"/>
      <c r="G431"/>
      <c r="H431"/>
      <c r="I431"/>
      <c r="J431"/>
      <c r="K431"/>
      <c r="L431"/>
      <c r="M431"/>
      <c r="N431"/>
      <c r="O431"/>
      <c r="P431"/>
      <c r="Q431"/>
      <c r="R431"/>
    </row>
    <row r="432" spans="1:18" x14ac:dyDescent="0.25">
      <c r="A432"/>
      <c r="B432"/>
      <c r="C432"/>
      <c r="D432"/>
      <c r="E432"/>
      <c r="F432"/>
      <c r="G432"/>
      <c r="H432"/>
      <c r="I432"/>
      <c r="J432"/>
      <c r="K432"/>
      <c r="L432"/>
      <c r="M432"/>
      <c r="N432"/>
      <c r="O432"/>
      <c r="P432"/>
      <c r="Q432"/>
      <c r="R432"/>
    </row>
    <row r="433" spans="1:18" x14ac:dyDescent="0.25">
      <c r="A433"/>
      <c r="B433"/>
      <c r="C433"/>
      <c r="D433"/>
      <c r="E433"/>
      <c r="F433"/>
      <c r="G433"/>
      <c r="H433"/>
      <c r="I433"/>
      <c r="J433"/>
      <c r="K433"/>
      <c r="L433"/>
      <c r="M433"/>
      <c r="N433"/>
      <c r="O433"/>
      <c r="P433"/>
      <c r="Q433"/>
      <c r="R433"/>
    </row>
    <row r="434" spans="1:18" x14ac:dyDescent="0.25">
      <c r="A434"/>
      <c r="B434"/>
      <c r="C434"/>
      <c r="D434"/>
      <c r="E434"/>
      <c r="F434"/>
      <c r="G434"/>
      <c r="H434"/>
      <c r="I434"/>
      <c r="J434"/>
      <c r="K434"/>
      <c r="L434"/>
      <c r="M434"/>
      <c r="N434"/>
      <c r="O434"/>
      <c r="P434"/>
      <c r="Q434"/>
      <c r="R434"/>
    </row>
    <row r="435" spans="1:18" x14ac:dyDescent="0.25">
      <c r="A435"/>
      <c r="B435"/>
      <c r="C435"/>
      <c r="D435"/>
      <c r="E435"/>
      <c r="F435"/>
      <c r="G435"/>
      <c r="H435"/>
      <c r="I435"/>
      <c r="J435"/>
      <c r="K435"/>
      <c r="L435"/>
      <c r="M435"/>
      <c r="N435"/>
      <c r="O435"/>
      <c r="P435"/>
      <c r="Q435"/>
      <c r="R435"/>
    </row>
    <row r="436" spans="1:18" x14ac:dyDescent="0.25">
      <c r="A436"/>
      <c r="B436"/>
      <c r="C436"/>
      <c r="D436"/>
      <c r="E436"/>
      <c r="F436"/>
      <c r="G436"/>
      <c r="H436"/>
      <c r="I436"/>
      <c r="J436"/>
      <c r="K436"/>
      <c r="L436"/>
      <c r="M436"/>
      <c r="N436"/>
      <c r="O436"/>
      <c r="P436"/>
      <c r="Q436"/>
      <c r="R436"/>
    </row>
    <row r="437" spans="1:18" x14ac:dyDescent="0.25">
      <c r="A437"/>
      <c r="B437"/>
      <c r="C437"/>
      <c r="D437"/>
      <c r="E437"/>
      <c r="F437"/>
      <c r="G437"/>
      <c r="H437"/>
      <c r="I437"/>
      <c r="J437"/>
      <c r="K437"/>
      <c r="L437"/>
      <c r="M437"/>
      <c r="N437"/>
      <c r="O437"/>
      <c r="P437"/>
      <c r="Q437"/>
      <c r="R437"/>
    </row>
    <row r="438" spans="1:18" x14ac:dyDescent="0.25">
      <c r="A438"/>
      <c r="B438"/>
      <c r="C438"/>
      <c r="D438"/>
      <c r="E438"/>
      <c r="F438"/>
      <c r="G438"/>
      <c r="H438"/>
      <c r="I438"/>
      <c r="J438"/>
      <c r="K438"/>
      <c r="L438"/>
      <c r="M438"/>
      <c r="N438"/>
      <c r="O438"/>
      <c r="P438"/>
      <c r="Q438"/>
      <c r="R438"/>
    </row>
    <row r="439" spans="1:18" x14ac:dyDescent="0.25">
      <c r="A439"/>
      <c r="B439"/>
      <c r="C439"/>
      <c r="D439"/>
      <c r="E439"/>
      <c r="F439"/>
      <c r="G439"/>
      <c r="H439"/>
      <c r="I439"/>
      <c r="J439"/>
      <c r="K439"/>
      <c r="L439"/>
      <c r="M439"/>
      <c r="N439"/>
      <c r="O439"/>
      <c r="P439"/>
      <c r="Q439"/>
      <c r="R439"/>
    </row>
    <row r="440" spans="1:18" x14ac:dyDescent="0.25">
      <c r="A440"/>
      <c r="B440"/>
      <c r="C440"/>
      <c r="D440"/>
      <c r="E440"/>
      <c r="F440"/>
      <c r="G440"/>
      <c r="H440"/>
      <c r="I440"/>
      <c r="J440"/>
      <c r="K440"/>
      <c r="L440"/>
      <c r="M440"/>
      <c r="N440"/>
      <c r="O440"/>
      <c r="P440"/>
      <c r="Q440"/>
      <c r="R440"/>
    </row>
    <row r="441" spans="1:18" x14ac:dyDescent="0.25">
      <c r="A441"/>
      <c r="B441"/>
      <c r="C441"/>
      <c r="D441"/>
      <c r="E441"/>
      <c r="F441"/>
      <c r="G441"/>
      <c r="H441"/>
      <c r="I441"/>
      <c r="J441"/>
      <c r="K441"/>
      <c r="L441"/>
      <c r="M441"/>
      <c r="N441"/>
      <c r="O441"/>
      <c r="P441"/>
      <c r="Q441"/>
      <c r="R441"/>
    </row>
    <row r="442" spans="1:18" x14ac:dyDescent="0.25">
      <c r="A442"/>
      <c r="B442"/>
      <c r="C442"/>
      <c r="D442"/>
      <c r="E442"/>
      <c r="F442"/>
      <c r="G442"/>
      <c r="H442"/>
      <c r="I442"/>
      <c r="J442"/>
      <c r="K442"/>
      <c r="L442"/>
      <c r="M442"/>
      <c r="N442"/>
      <c r="O442"/>
      <c r="P442"/>
      <c r="Q442"/>
      <c r="R442"/>
    </row>
    <row r="443" spans="1:18" x14ac:dyDescent="0.25">
      <c r="A443"/>
      <c r="B443"/>
      <c r="C443"/>
      <c r="D443"/>
      <c r="E443"/>
      <c r="F443"/>
      <c r="G443"/>
      <c r="H443"/>
      <c r="I443"/>
      <c r="J443"/>
      <c r="K443"/>
      <c r="L443"/>
      <c r="M443"/>
      <c r="N443"/>
      <c r="O443"/>
      <c r="P443"/>
      <c r="Q443"/>
      <c r="R443"/>
    </row>
    <row r="444" spans="1:18" x14ac:dyDescent="0.25">
      <c r="A444"/>
      <c r="B444"/>
      <c r="C444"/>
      <c r="D444"/>
      <c r="E444"/>
      <c r="F444"/>
      <c r="G444"/>
      <c r="H444"/>
      <c r="I444"/>
      <c r="J444"/>
      <c r="K444"/>
      <c r="L444"/>
      <c r="M444"/>
      <c r="N444"/>
      <c r="O444"/>
      <c r="P444"/>
      <c r="Q444"/>
      <c r="R444"/>
    </row>
    <row r="445" spans="1:18" x14ac:dyDescent="0.25">
      <c r="A445"/>
      <c r="B445"/>
      <c r="C445"/>
      <c r="D445"/>
      <c r="E445"/>
      <c r="F445"/>
      <c r="G445"/>
      <c r="H445"/>
      <c r="I445"/>
      <c r="J445"/>
      <c r="K445"/>
      <c r="L445"/>
      <c r="M445"/>
      <c r="N445"/>
      <c r="O445"/>
      <c r="P445"/>
      <c r="Q445"/>
      <c r="R445"/>
    </row>
    <row r="446" spans="1:18" x14ac:dyDescent="0.25">
      <c r="A446"/>
      <c r="B446"/>
      <c r="C446"/>
      <c r="D446"/>
      <c r="E446"/>
      <c r="F446"/>
      <c r="G446"/>
      <c r="H446"/>
      <c r="I446"/>
      <c r="J446"/>
      <c r="K446"/>
      <c r="L446"/>
      <c r="M446"/>
      <c r="N446"/>
      <c r="O446"/>
      <c r="P446"/>
      <c r="Q446"/>
      <c r="R446"/>
    </row>
    <row r="447" spans="1:18" x14ac:dyDescent="0.25">
      <c r="A447"/>
      <c r="B447"/>
      <c r="C447"/>
      <c r="D447"/>
      <c r="E447"/>
      <c r="F447"/>
      <c r="G447"/>
      <c r="H447"/>
      <c r="I447"/>
      <c r="J447"/>
      <c r="K447"/>
      <c r="L447"/>
      <c r="M447"/>
      <c r="N447"/>
      <c r="O447"/>
      <c r="P447"/>
      <c r="Q447"/>
      <c r="R447"/>
    </row>
    <row r="448" spans="1:18" x14ac:dyDescent="0.25">
      <c r="A448"/>
      <c r="B448"/>
      <c r="C448"/>
      <c r="D448"/>
      <c r="E448"/>
      <c r="F448"/>
      <c r="G448"/>
      <c r="H448"/>
      <c r="I448"/>
      <c r="J448"/>
      <c r="K448"/>
      <c r="L448"/>
      <c r="M448"/>
      <c r="N448"/>
      <c r="O448"/>
      <c r="P448"/>
      <c r="Q448"/>
      <c r="R448"/>
    </row>
    <row r="449" spans="1:18" x14ac:dyDescent="0.25">
      <c r="A449"/>
      <c r="B449"/>
      <c r="C449"/>
      <c r="D449"/>
      <c r="E449"/>
      <c r="F449"/>
      <c r="G449"/>
      <c r="H449"/>
      <c r="I449"/>
      <c r="J449"/>
      <c r="K449"/>
      <c r="L449"/>
      <c r="M449"/>
      <c r="N449"/>
      <c r="O449"/>
      <c r="P449"/>
      <c r="Q449"/>
      <c r="R449"/>
    </row>
    <row r="450" spans="1:18" x14ac:dyDescent="0.25">
      <c r="A450"/>
      <c r="B450"/>
      <c r="C450"/>
      <c r="D450"/>
      <c r="E450"/>
      <c r="F450"/>
      <c r="G450"/>
      <c r="H450"/>
      <c r="I450"/>
      <c r="J450"/>
      <c r="K450"/>
      <c r="L450"/>
      <c r="M450"/>
      <c r="N450"/>
      <c r="O450"/>
      <c r="P450"/>
      <c r="Q450"/>
      <c r="R450"/>
    </row>
    <row r="451" spans="1:18" x14ac:dyDescent="0.25">
      <c r="A451"/>
      <c r="B451"/>
      <c r="C451"/>
      <c r="D451"/>
      <c r="E451"/>
      <c r="F451"/>
      <c r="G451"/>
      <c r="H451"/>
      <c r="I451"/>
      <c r="J451"/>
      <c r="K451"/>
      <c r="L451"/>
      <c r="M451"/>
      <c r="N451"/>
      <c r="O451"/>
      <c r="P451"/>
      <c r="Q451"/>
      <c r="R451"/>
    </row>
    <row r="452" spans="1:18" x14ac:dyDescent="0.25">
      <c r="A452"/>
      <c r="B452"/>
      <c r="C452"/>
      <c r="D452"/>
      <c r="E452"/>
      <c r="F452"/>
      <c r="G452"/>
      <c r="H452"/>
      <c r="I452"/>
      <c r="J452"/>
      <c r="K452"/>
      <c r="L452"/>
      <c r="M452"/>
      <c r="N452"/>
      <c r="O452"/>
      <c r="P452"/>
      <c r="Q452"/>
      <c r="R452"/>
    </row>
    <row r="453" spans="1:18" x14ac:dyDescent="0.25">
      <c r="A453"/>
      <c r="B453"/>
      <c r="C453"/>
      <c r="D453"/>
      <c r="E453"/>
      <c r="F453"/>
      <c r="G453"/>
      <c r="H453"/>
      <c r="I453"/>
      <c r="J453"/>
      <c r="K453"/>
      <c r="L453"/>
      <c r="M453"/>
      <c r="N453"/>
      <c r="O453"/>
      <c r="P453"/>
      <c r="Q453"/>
      <c r="R453"/>
    </row>
    <row r="454" spans="1:18" x14ac:dyDescent="0.25">
      <c r="A454"/>
      <c r="B454"/>
      <c r="C454"/>
      <c r="D454"/>
      <c r="E454"/>
      <c r="F454"/>
      <c r="G454"/>
      <c r="H454"/>
      <c r="I454"/>
      <c r="J454"/>
      <c r="K454"/>
      <c r="L454"/>
      <c r="M454"/>
      <c r="N454"/>
      <c r="O454"/>
      <c r="P454"/>
      <c r="Q454"/>
      <c r="R454"/>
    </row>
    <row r="455" spans="1:18" x14ac:dyDescent="0.25">
      <c r="A455"/>
      <c r="B455"/>
      <c r="C455"/>
      <c r="D455"/>
      <c r="E455"/>
      <c r="F455"/>
      <c r="G455"/>
      <c r="H455"/>
      <c r="I455"/>
      <c r="J455"/>
      <c r="K455"/>
      <c r="L455"/>
      <c r="M455"/>
      <c r="N455"/>
      <c r="O455"/>
      <c r="P455"/>
      <c r="Q455"/>
      <c r="R455"/>
    </row>
    <row r="456" spans="1:18" x14ac:dyDescent="0.25">
      <c r="A456"/>
      <c r="B456"/>
      <c r="C456"/>
      <c r="D456"/>
      <c r="E456"/>
      <c r="F456"/>
      <c r="G456"/>
      <c r="H456"/>
      <c r="I456"/>
      <c r="J456"/>
      <c r="K456"/>
      <c r="L456"/>
      <c r="M456"/>
      <c r="N456"/>
      <c r="O456"/>
      <c r="P456"/>
      <c r="Q456"/>
      <c r="R456"/>
    </row>
    <row r="457" spans="1:18" x14ac:dyDescent="0.25">
      <c r="A457"/>
      <c r="B457"/>
      <c r="C457"/>
      <c r="D457"/>
      <c r="E457"/>
      <c r="F457"/>
      <c r="G457"/>
      <c r="H457"/>
      <c r="I457"/>
      <c r="J457"/>
      <c r="K457"/>
      <c r="L457"/>
      <c r="M457"/>
      <c r="N457"/>
      <c r="O457"/>
      <c r="P457"/>
      <c r="Q457"/>
      <c r="R457"/>
    </row>
    <row r="458" spans="1:18" x14ac:dyDescent="0.25">
      <c r="A458"/>
      <c r="B458"/>
      <c r="C458"/>
      <c r="D458"/>
      <c r="E458"/>
      <c r="F458"/>
      <c r="G458"/>
      <c r="H458"/>
      <c r="I458"/>
      <c r="J458"/>
      <c r="K458"/>
      <c r="L458"/>
      <c r="M458"/>
      <c r="N458"/>
      <c r="O458"/>
      <c r="P458"/>
      <c r="Q458"/>
      <c r="R458"/>
    </row>
    <row r="459" spans="1:18" x14ac:dyDescent="0.25">
      <c r="A459"/>
      <c r="B459"/>
      <c r="C459"/>
      <c r="D459"/>
      <c r="E459"/>
      <c r="F459"/>
      <c r="G459"/>
      <c r="H459"/>
      <c r="I459"/>
      <c r="J459"/>
      <c r="K459"/>
      <c r="L459"/>
      <c r="M459"/>
      <c r="N459"/>
      <c r="O459"/>
      <c r="P459"/>
      <c r="Q459"/>
      <c r="R459"/>
    </row>
    <row r="460" spans="1:18" x14ac:dyDescent="0.25">
      <c r="A460"/>
      <c r="B460"/>
      <c r="C460"/>
      <c r="D460"/>
      <c r="E460"/>
      <c r="F460"/>
      <c r="G460"/>
      <c r="H460"/>
      <c r="I460"/>
      <c r="J460"/>
      <c r="K460"/>
      <c r="L460"/>
      <c r="M460"/>
      <c r="N460"/>
      <c r="O460"/>
      <c r="P460"/>
      <c r="Q460"/>
      <c r="R460"/>
    </row>
    <row r="461" spans="1:18" x14ac:dyDescent="0.25">
      <c r="A461"/>
      <c r="B461"/>
      <c r="C461"/>
      <c r="D461"/>
      <c r="E461"/>
      <c r="F461"/>
      <c r="G461"/>
      <c r="H461"/>
      <c r="I461"/>
      <c r="J461"/>
      <c r="K461"/>
      <c r="L461"/>
      <c r="M461"/>
      <c r="N461"/>
      <c r="O461"/>
      <c r="P461"/>
      <c r="Q461"/>
      <c r="R461"/>
    </row>
    <row r="462" spans="1:18" x14ac:dyDescent="0.25">
      <c r="A462"/>
      <c r="B462"/>
      <c r="C462"/>
      <c r="D462"/>
      <c r="E462"/>
      <c r="F462"/>
      <c r="G462"/>
      <c r="H462"/>
      <c r="I462"/>
      <c r="J462"/>
      <c r="K462"/>
      <c r="L462"/>
      <c r="M462"/>
      <c r="N462"/>
      <c r="O462"/>
      <c r="P462"/>
      <c r="Q462"/>
      <c r="R462"/>
    </row>
    <row r="463" spans="1:18" x14ac:dyDescent="0.25">
      <c r="A463"/>
      <c r="B463"/>
      <c r="C463"/>
      <c r="D463"/>
      <c r="E463"/>
      <c r="F463"/>
      <c r="G463"/>
      <c r="H463"/>
      <c r="I463"/>
      <c r="J463"/>
      <c r="K463"/>
      <c r="L463"/>
      <c r="M463"/>
      <c r="N463"/>
      <c r="O463"/>
      <c r="P463"/>
      <c r="Q463"/>
      <c r="R463"/>
    </row>
    <row r="464" spans="1:18" x14ac:dyDescent="0.25">
      <c r="A464"/>
      <c r="B464"/>
      <c r="C464"/>
      <c r="D464"/>
      <c r="E464"/>
      <c r="F464"/>
      <c r="G464"/>
      <c r="H464"/>
      <c r="I464"/>
      <c r="J464"/>
      <c r="K464"/>
      <c r="L464"/>
      <c r="M464"/>
      <c r="N464"/>
      <c r="O464"/>
      <c r="P464"/>
      <c r="Q464"/>
      <c r="R464"/>
    </row>
    <row r="465" spans="1:18" x14ac:dyDescent="0.25">
      <c r="A465"/>
      <c r="B465"/>
      <c r="C465"/>
      <c r="D465"/>
      <c r="E465"/>
      <c r="F465"/>
      <c r="G465"/>
      <c r="H465"/>
      <c r="I465"/>
      <c r="J465"/>
      <c r="K465"/>
      <c r="L465"/>
      <c r="M465"/>
      <c r="N465"/>
      <c r="O465"/>
      <c r="P465"/>
      <c r="Q465"/>
      <c r="R465"/>
    </row>
    <row r="466" spans="1:18" x14ac:dyDescent="0.25">
      <c r="A466"/>
      <c r="B466"/>
      <c r="C466"/>
      <c r="D466"/>
      <c r="E466"/>
      <c r="F466"/>
      <c r="G466"/>
      <c r="H466"/>
      <c r="I466"/>
      <c r="J466"/>
      <c r="K466"/>
      <c r="L466"/>
      <c r="M466"/>
      <c r="N466"/>
      <c r="O466"/>
      <c r="P466"/>
      <c r="Q466"/>
      <c r="R466"/>
    </row>
    <row r="467" spans="1:18" x14ac:dyDescent="0.25">
      <c r="A467"/>
      <c r="B467"/>
      <c r="C467"/>
      <c r="D467"/>
      <c r="E467"/>
      <c r="F467"/>
      <c r="G467"/>
      <c r="H467"/>
      <c r="I467"/>
      <c r="J467"/>
      <c r="K467"/>
      <c r="L467"/>
      <c r="M467"/>
      <c r="N467"/>
      <c r="O467"/>
      <c r="P467"/>
      <c r="Q467"/>
      <c r="R467"/>
    </row>
    <row r="468" spans="1:18" x14ac:dyDescent="0.25">
      <c r="A468"/>
      <c r="B468"/>
      <c r="C468"/>
      <c r="D468"/>
      <c r="E468"/>
      <c r="F468"/>
      <c r="G468"/>
      <c r="H468"/>
      <c r="I468"/>
      <c r="J468"/>
      <c r="K468"/>
      <c r="L468"/>
      <c r="M468"/>
      <c r="N468"/>
      <c r="O468"/>
      <c r="P468"/>
      <c r="Q468"/>
      <c r="R468"/>
    </row>
    <row r="469" spans="1:18" x14ac:dyDescent="0.25">
      <c r="A469"/>
      <c r="B469"/>
      <c r="C469"/>
      <c r="D469"/>
      <c r="E469"/>
      <c r="F469"/>
      <c r="G469"/>
      <c r="H469"/>
      <c r="I469"/>
      <c r="J469"/>
      <c r="K469"/>
      <c r="L469"/>
      <c r="M469"/>
      <c r="N469"/>
      <c r="O469"/>
      <c r="P469"/>
      <c r="Q469"/>
      <c r="R469"/>
    </row>
    <row r="470" spans="1:18" x14ac:dyDescent="0.25">
      <c r="A470"/>
      <c r="B470"/>
      <c r="C470"/>
      <c r="D470"/>
      <c r="E470"/>
      <c r="F470"/>
      <c r="G470"/>
      <c r="H470"/>
      <c r="I470"/>
      <c r="J470"/>
      <c r="K470"/>
      <c r="L470"/>
      <c r="M470"/>
      <c r="N470"/>
      <c r="O470"/>
      <c r="P470"/>
      <c r="Q470"/>
      <c r="R470"/>
    </row>
    <row r="471" spans="1:18" x14ac:dyDescent="0.25">
      <c r="A471"/>
      <c r="B471"/>
      <c r="C471"/>
      <c r="D471"/>
      <c r="E471"/>
      <c r="F471"/>
      <c r="G471"/>
      <c r="H471"/>
      <c r="I471"/>
      <c r="J471"/>
      <c r="K471"/>
      <c r="L471"/>
      <c r="M471"/>
      <c r="N471"/>
      <c r="O471"/>
      <c r="P471"/>
      <c r="Q471"/>
      <c r="R471"/>
    </row>
    <row r="472" spans="1:18" x14ac:dyDescent="0.25">
      <c r="A472"/>
      <c r="B472"/>
      <c r="C472"/>
      <c r="D472"/>
      <c r="E472"/>
      <c r="F472"/>
      <c r="G472"/>
      <c r="H472"/>
      <c r="I472"/>
      <c r="J472"/>
      <c r="K472"/>
      <c r="L472"/>
      <c r="M472"/>
      <c r="N472"/>
      <c r="O472"/>
      <c r="P472"/>
      <c r="Q472"/>
      <c r="R472"/>
    </row>
    <row r="473" spans="1:18" x14ac:dyDescent="0.25">
      <c r="A473"/>
      <c r="B473"/>
      <c r="C473"/>
      <c r="D473"/>
      <c r="E473"/>
      <c r="F473"/>
      <c r="G473"/>
      <c r="H473"/>
      <c r="I473"/>
      <c r="J473"/>
      <c r="K473"/>
      <c r="L473"/>
      <c r="M473"/>
      <c r="N473"/>
      <c r="O473"/>
      <c r="P473"/>
      <c r="Q473"/>
      <c r="R473"/>
    </row>
    <row r="474" spans="1:18" x14ac:dyDescent="0.25">
      <c r="A474"/>
      <c r="B474"/>
      <c r="C474"/>
      <c r="D474"/>
      <c r="E474"/>
      <c r="F474"/>
      <c r="G474"/>
      <c r="H474"/>
      <c r="I474"/>
      <c r="J474"/>
      <c r="K474"/>
      <c r="L474"/>
      <c r="M474"/>
      <c r="N474"/>
      <c r="O474"/>
      <c r="P474"/>
      <c r="Q474"/>
      <c r="R474"/>
    </row>
    <row r="475" spans="1:18" x14ac:dyDescent="0.25">
      <c r="A475"/>
      <c r="B475"/>
      <c r="C475"/>
      <c r="D475"/>
      <c r="E475"/>
      <c r="F475"/>
      <c r="G475"/>
      <c r="H475"/>
      <c r="I475"/>
      <c r="J475"/>
      <c r="K475"/>
      <c r="L475"/>
      <c r="M475"/>
      <c r="N475"/>
      <c r="O475"/>
      <c r="P475"/>
      <c r="Q475"/>
      <c r="R475"/>
    </row>
    <row r="476" spans="1:18" x14ac:dyDescent="0.25">
      <c r="A476"/>
      <c r="B476"/>
      <c r="C476"/>
      <c r="D476"/>
      <c r="E476"/>
      <c r="F476"/>
      <c r="G476"/>
      <c r="H476"/>
      <c r="I476"/>
      <c r="J476"/>
      <c r="K476"/>
      <c r="L476"/>
      <c r="M476"/>
      <c r="N476"/>
      <c r="O476"/>
      <c r="P476"/>
      <c r="Q476"/>
      <c r="R476"/>
    </row>
    <row r="477" spans="1:18" x14ac:dyDescent="0.25">
      <c r="A477"/>
      <c r="B477"/>
      <c r="C477"/>
      <c r="D477"/>
      <c r="E477"/>
      <c r="F477"/>
      <c r="G477"/>
      <c r="H477"/>
      <c r="I477"/>
      <c r="J477"/>
      <c r="K477"/>
      <c r="L477"/>
      <c r="M477"/>
      <c r="N477"/>
      <c r="O477"/>
      <c r="P477"/>
      <c r="Q477"/>
      <c r="R477"/>
    </row>
    <row r="478" spans="1:18" x14ac:dyDescent="0.25">
      <c r="A478"/>
      <c r="B478"/>
      <c r="C478"/>
      <c r="D478"/>
      <c r="E478"/>
      <c r="F478"/>
      <c r="G478"/>
      <c r="H478"/>
      <c r="I478"/>
      <c r="J478"/>
      <c r="K478"/>
      <c r="L478"/>
      <c r="M478"/>
      <c r="N478"/>
      <c r="O478"/>
      <c r="P478"/>
      <c r="Q478"/>
      <c r="R478"/>
    </row>
    <row r="479" spans="1:18" x14ac:dyDescent="0.25">
      <c r="A479"/>
      <c r="B479"/>
      <c r="C479"/>
      <c r="D479"/>
      <c r="E479"/>
      <c r="F479"/>
      <c r="G479"/>
      <c r="H479"/>
      <c r="I479"/>
      <c r="J479"/>
      <c r="K479"/>
      <c r="L479"/>
      <c r="M479"/>
      <c r="N479"/>
      <c r="O479"/>
      <c r="P479"/>
      <c r="Q479"/>
      <c r="R479"/>
    </row>
    <row r="480" spans="1:18" x14ac:dyDescent="0.25">
      <c r="A480"/>
      <c r="B480"/>
      <c r="C480"/>
      <c r="D480"/>
      <c r="E480"/>
      <c r="F480"/>
      <c r="G480"/>
      <c r="H480"/>
      <c r="I480"/>
      <c r="J480"/>
      <c r="K480"/>
      <c r="L480"/>
      <c r="M480"/>
      <c r="N480"/>
      <c r="O480"/>
      <c r="P480"/>
      <c r="Q480"/>
      <c r="R480"/>
    </row>
    <row r="481" spans="1:18" x14ac:dyDescent="0.25">
      <c r="A481"/>
      <c r="B481"/>
      <c r="C481"/>
      <c r="D481"/>
      <c r="E481"/>
      <c r="F481"/>
      <c r="G481"/>
      <c r="H481"/>
      <c r="I481"/>
      <c r="J481"/>
      <c r="K481"/>
      <c r="L481"/>
      <c r="M481"/>
      <c r="N481"/>
      <c r="O481"/>
      <c r="P481"/>
      <c r="Q481"/>
      <c r="R481"/>
    </row>
    <row r="482" spans="1:18" x14ac:dyDescent="0.25">
      <c r="A482"/>
      <c r="B482"/>
      <c r="C482"/>
      <c r="D482"/>
      <c r="E482"/>
      <c r="F482"/>
      <c r="G482"/>
      <c r="H482"/>
      <c r="I482"/>
      <c r="J482"/>
      <c r="K482"/>
      <c r="L482"/>
      <c r="M482"/>
      <c r="N482"/>
      <c r="O482"/>
      <c r="P482"/>
      <c r="Q482"/>
      <c r="R482"/>
    </row>
    <row r="483" spans="1:18" x14ac:dyDescent="0.25">
      <c r="A483"/>
      <c r="B483"/>
      <c r="C483"/>
      <c r="D483"/>
      <c r="E483"/>
      <c r="F483"/>
      <c r="G483"/>
      <c r="H483"/>
      <c r="I483"/>
      <c r="J483"/>
      <c r="K483"/>
      <c r="L483"/>
      <c r="M483"/>
      <c r="N483"/>
      <c r="O483"/>
      <c r="P483"/>
      <c r="Q483"/>
      <c r="R483"/>
    </row>
    <row r="484" spans="1:18" x14ac:dyDescent="0.25">
      <c r="A484"/>
      <c r="B484"/>
      <c r="C484"/>
      <c r="D484"/>
      <c r="E484"/>
      <c r="F484"/>
      <c r="G484"/>
      <c r="H484"/>
      <c r="I484"/>
      <c r="J484"/>
      <c r="K484"/>
      <c r="L484"/>
      <c r="M484"/>
      <c r="N484"/>
      <c r="O484"/>
      <c r="P484"/>
      <c r="Q484"/>
      <c r="R484"/>
    </row>
    <row r="485" spans="1:18" x14ac:dyDescent="0.25">
      <c r="A485"/>
      <c r="B485"/>
      <c r="C485"/>
      <c r="D485"/>
      <c r="E485"/>
      <c r="F485"/>
      <c r="G485"/>
      <c r="H485"/>
      <c r="I485"/>
      <c r="J485"/>
      <c r="K485"/>
      <c r="L485"/>
      <c r="M485"/>
      <c r="N485"/>
      <c r="O485"/>
      <c r="P485"/>
      <c r="Q485"/>
      <c r="R485"/>
    </row>
    <row r="486" spans="1:18" x14ac:dyDescent="0.25">
      <c r="A486"/>
      <c r="B486"/>
      <c r="C486"/>
      <c r="D486"/>
      <c r="E486"/>
      <c r="F486"/>
      <c r="G486"/>
      <c r="H486"/>
      <c r="I486"/>
      <c r="J486"/>
      <c r="K486"/>
      <c r="L486"/>
      <c r="M486"/>
      <c r="N486"/>
      <c r="O486"/>
      <c r="P486"/>
      <c r="Q486"/>
      <c r="R486"/>
    </row>
    <row r="487" spans="1:18" x14ac:dyDescent="0.25">
      <c r="A487"/>
      <c r="B487"/>
      <c r="C487"/>
      <c r="D487"/>
      <c r="E487"/>
      <c r="F487"/>
      <c r="G487"/>
      <c r="H487"/>
      <c r="I487"/>
      <c r="J487"/>
      <c r="K487"/>
      <c r="L487"/>
      <c r="M487"/>
      <c r="N487"/>
      <c r="O487"/>
      <c r="P487"/>
      <c r="Q487"/>
      <c r="R487"/>
    </row>
    <row r="488" spans="1:18" x14ac:dyDescent="0.25">
      <c r="A488"/>
      <c r="B488"/>
      <c r="C488"/>
      <c r="D488"/>
      <c r="E488"/>
      <c r="F488"/>
      <c r="G488"/>
      <c r="H488"/>
      <c r="I488"/>
      <c r="J488"/>
      <c r="K488"/>
      <c r="L488"/>
      <c r="M488"/>
      <c r="N488"/>
      <c r="O488"/>
      <c r="P488"/>
      <c r="Q488"/>
      <c r="R488"/>
    </row>
    <row r="489" spans="1:18" x14ac:dyDescent="0.25">
      <c r="A489"/>
      <c r="B489"/>
      <c r="C489"/>
      <c r="D489"/>
      <c r="E489"/>
      <c r="F489"/>
      <c r="G489"/>
      <c r="H489"/>
      <c r="I489"/>
      <c r="J489"/>
      <c r="K489"/>
      <c r="L489"/>
      <c r="M489"/>
      <c r="N489"/>
      <c r="O489"/>
      <c r="P489"/>
      <c r="Q489"/>
      <c r="R489"/>
    </row>
    <row r="490" spans="1:18" x14ac:dyDescent="0.25">
      <c r="A490"/>
      <c r="B490"/>
      <c r="C490"/>
      <c r="D490"/>
      <c r="E490"/>
      <c r="F490"/>
      <c r="G490"/>
      <c r="H490"/>
      <c r="I490"/>
      <c r="J490"/>
      <c r="K490"/>
      <c r="L490"/>
      <c r="M490"/>
      <c r="N490"/>
      <c r="O490"/>
      <c r="P490"/>
      <c r="Q490"/>
      <c r="R490"/>
    </row>
    <row r="491" spans="1:18" x14ac:dyDescent="0.25">
      <c r="A491"/>
      <c r="B491"/>
      <c r="C491"/>
      <c r="D491"/>
      <c r="E491"/>
      <c r="F491"/>
      <c r="G491"/>
      <c r="H491"/>
      <c r="I491"/>
      <c r="J491"/>
      <c r="K491"/>
      <c r="L491"/>
      <c r="M491"/>
      <c r="N491"/>
      <c r="O491"/>
      <c r="P491"/>
      <c r="Q491"/>
      <c r="R491"/>
    </row>
    <row r="492" spans="1:18" x14ac:dyDescent="0.25">
      <c r="A492"/>
      <c r="B492"/>
      <c r="C492"/>
      <c r="D492"/>
      <c r="E492"/>
      <c r="F492"/>
      <c r="G492"/>
      <c r="H492"/>
      <c r="I492"/>
      <c r="J492"/>
      <c r="K492"/>
      <c r="L492"/>
      <c r="M492"/>
      <c r="N492"/>
      <c r="O492"/>
      <c r="P492"/>
      <c r="Q492"/>
      <c r="R492"/>
    </row>
    <row r="493" spans="1:18" x14ac:dyDescent="0.25">
      <c r="A493"/>
      <c r="B493"/>
      <c r="C493"/>
      <c r="D493"/>
      <c r="E493"/>
      <c r="F493"/>
      <c r="G493"/>
      <c r="H493"/>
      <c r="I493"/>
      <c r="J493"/>
      <c r="K493"/>
      <c r="L493"/>
      <c r="M493"/>
      <c r="N493"/>
      <c r="O493"/>
      <c r="P493"/>
      <c r="Q493"/>
      <c r="R493"/>
    </row>
    <row r="494" spans="1:18" x14ac:dyDescent="0.25">
      <c r="A494"/>
      <c r="B494"/>
      <c r="C494"/>
      <c r="D494"/>
      <c r="E494"/>
      <c r="F494"/>
      <c r="G494"/>
      <c r="H494"/>
      <c r="I494"/>
      <c r="J494"/>
      <c r="K494"/>
      <c r="L494"/>
      <c r="M494"/>
      <c r="N494"/>
      <c r="O494"/>
      <c r="P494"/>
      <c r="Q494"/>
      <c r="R494"/>
    </row>
    <row r="495" spans="1:18" x14ac:dyDescent="0.25">
      <c r="A495"/>
      <c r="B495"/>
      <c r="C495"/>
      <c r="D495"/>
      <c r="E495"/>
      <c r="F495"/>
      <c r="G495"/>
      <c r="H495"/>
      <c r="I495"/>
      <c r="J495"/>
      <c r="K495"/>
      <c r="L495"/>
      <c r="M495"/>
      <c r="N495"/>
      <c r="O495"/>
      <c r="P495"/>
      <c r="Q495"/>
      <c r="R495"/>
    </row>
    <row r="496" spans="1:18" x14ac:dyDescent="0.25">
      <c r="A496"/>
      <c r="B496"/>
      <c r="C496"/>
      <c r="D496"/>
      <c r="E496"/>
      <c r="F496"/>
      <c r="G496"/>
      <c r="H496"/>
      <c r="I496"/>
      <c r="J496"/>
      <c r="K496"/>
      <c r="L496"/>
      <c r="M496"/>
      <c r="N496"/>
      <c r="O496"/>
      <c r="P496"/>
      <c r="Q496"/>
      <c r="R496"/>
    </row>
    <row r="497" spans="1:18" x14ac:dyDescent="0.25">
      <c r="A497"/>
      <c r="B497"/>
      <c r="C497"/>
      <c r="D497"/>
      <c r="E497"/>
      <c r="F497"/>
      <c r="G497"/>
      <c r="H497"/>
      <c r="I497"/>
      <c r="J497"/>
      <c r="K497"/>
      <c r="L497"/>
      <c r="M497"/>
      <c r="N497"/>
      <c r="O497"/>
      <c r="P497"/>
      <c r="Q497"/>
      <c r="R497"/>
    </row>
    <row r="498" spans="1:18" x14ac:dyDescent="0.25">
      <c r="A498"/>
      <c r="B498"/>
      <c r="C498"/>
      <c r="D498"/>
      <c r="E498"/>
      <c r="F498"/>
      <c r="G498"/>
      <c r="H498"/>
      <c r="I498"/>
      <c r="J498"/>
      <c r="K498"/>
      <c r="L498"/>
      <c r="M498"/>
      <c r="N498"/>
      <c r="O498"/>
      <c r="P498"/>
      <c r="Q498"/>
      <c r="R498"/>
    </row>
    <row r="499" spans="1:18" x14ac:dyDescent="0.25">
      <c r="A499"/>
      <c r="B499"/>
      <c r="C499"/>
      <c r="D499"/>
      <c r="E499"/>
      <c r="F499"/>
      <c r="G499"/>
      <c r="H499"/>
      <c r="I499"/>
      <c r="J499"/>
      <c r="K499"/>
      <c r="L499"/>
      <c r="M499"/>
      <c r="N499"/>
      <c r="O499"/>
      <c r="P499"/>
      <c r="Q499"/>
      <c r="R499"/>
    </row>
    <row r="500" spans="1:18" x14ac:dyDescent="0.25">
      <c r="A500"/>
      <c r="B500"/>
      <c r="C500"/>
      <c r="D500"/>
      <c r="E500"/>
      <c r="F500"/>
      <c r="G500"/>
      <c r="H500"/>
      <c r="I500"/>
      <c r="J500"/>
      <c r="K500"/>
      <c r="L500"/>
      <c r="M500"/>
      <c r="N500"/>
      <c r="O500"/>
      <c r="P500"/>
      <c r="Q500"/>
      <c r="R500"/>
    </row>
    <row r="501" spans="1:18" x14ac:dyDescent="0.25">
      <c r="A501"/>
      <c r="B501"/>
      <c r="C501"/>
      <c r="D501"/>
      <c r="E501"/>
      <c r="F501"/>
      <c r="G501"/>
      <c r="H501"/>
      <c r="I501"/>
      <c r="J501"/>
      <c r="K501"/>
      <c r="L501"/>
      <c r="M501"/>
      <c r="N501"/>
      <c r="O501"/>
      <c r="P501"/>
      <c r="Q501"/>
      <c r="R501"/>
    </row>
    <row r="502" spans="1:18" x14ac:dyDescent="0.25">
      <c r="A502"/>
      <c r="B502"/>
      <c r="C502"/>
      <c r="D502"/>
      <c r="E502"/>
      <c r="F502"/>
      <c r="G502"/>
      <c r="H502"/>
      <c r="I502"/>
      <c r="J502"/>
      <c r="K502"/>
      <c r="L502"/>
      <c r="M502"/>
      <c r="N502"/>
      <c r="O502"/>
      <c r="P502"/>
      <c r="Q502"/>
      <c r="R502"/>
    </row>
    <row r="503" spans="1:18" x14ac:dyDescent="0.25">
      <c r="A503"/>
      <c r="B503"/>
      <c r="C503"/>
      <c r="D503"/>
      <c r="E503"/>
      <c r="F503"/>
      <c r="G503"/>
      <c r="H503"/>
      <c r="I503"/>
      <c r="J503"/>
      <c r="K503"/>
      <c r="L503"/>
      <c r="M503"/>
      <c r="N503"/>
      <c r="O503"/>
      <c r="P503"/>
      <c r="Q503"/>
      <c r="R503"/>
    </row>
    <row r="504" spans="1:18" x14ac:dyDescent="0.25">
      <c r="A504"/>
      <c r="B504"/>
      <c r="C504"/>
      <c r="D504"/>
      <c r="E504"/>
      <c r="F504"/>
      <c r="G504"/>
      <c r="H504"/>
      <c r="I504"/>
      <c r="J504"/>
      <c r="K504"/>
      <c r="L504"/>
      <c r="M504"/>
      <c r="N504"/>
      <c r="O504"/>
      <c r="P504"/>
      <c r="Q504"/>
      <c r="R504"/>
    </row>
    <row r="505" spans="1:18" x14ac:dyDescent="0.25">
      <c r="A505"/>
      <c r="B505"/>
      <c r="C505"/>
      <c r="D505"/>
      <c r="E505"/>
      <c r="F505"/>
      <c r="G505"/>
      <c r="H505"/>
      <c r="I505"/>
      <c r="J505"/>
      <c r="K505"/>
      <c r="L505"/>
      <c r="M505"/>
      <c r="N505"/>
      <c r="O505"/>
      <c r="P505"/>
      <c r="Q505"/>
      <c r="R505"/>
    </row>
    <row r="506" spans="1:18" x14ac:dyDescent="0.25">
      <c r="A506"/>
      <c r="B506"/>
      <c r="C506"/>
      <c r="D506"/>
      <c r="E506"/>
      <c r="F506"/>
      <c r="G506"/>
      <c r="H506"/>
      <c r="I506"/>
      <c r="J506"/>
      <c r="K506"/>
      <c r="L506"/>
      <c r="M506"/>
      <c r="N506"/>
      <c r="O506"/>
      <c r="P506"/>
      <c r="Q506"/>
      <c r="R506"/>
    </row>
    <row r="507" spans="1:18" x14ac:dyDescent="0.25">
      <c r="A507"/>
      <c r="B507"/>
      <c r="C507"/>
      <c r="D507"/>
      <c r="E507"/>
      <c r="F507"/>
      <c r="G507"/>
      <c r="H507"/>
      <c r="I507"/>
      <c r="J507"/>
      <c r="K507"/>
      <c r="L507"/>
      <c r="M507"/>
      <c r="N507"/>
      <c r="O507"/>
      <c r="P507"/>
      <c r="Q507"/>
      <c r="R507"/>
    </row>
    <row r="508" spans="1:18" x14ac:dyDescent="0.25">
      <c r="A508"/>
      <c r="B508"/>
      <c r="C508"/>
      <c r="D508"/>
      <c r="E508"/>
      <c r="F508"/>
      <c r="G508"/>
      <c r="H508"/>
      <c r="I508"/>
      <c r="J508"/>
      <c r="K508"/>
      <c r="L508"/>
      <c r="M508"/>
      <c r="N508"/>
      <c r="O508"/>
      <c r="P508"/>
      <c r="Q508"/>
      <c r="R508"/>
    </row>
    <row r="509" spans="1:18" x14ac:dyDescent="0.25">
      <c r="A509"/>
      <c r="B509"/>
      <c r="C509"/>
      <c r="D509"/>
      <c r="E509"/>
      <c r="F509"/>
      <c r="G509"/>
      <c r="H509"/>
      <c r="I509"/>
      <c r="J509"/>
      <c r="K509"/>
      <c r="L509"/>
      <c r="M509"/>
      <c r="N509"/>
      <c r="O509"/>
      <c r="P509"/>
      <c r="Q509"/>
      <c r="R509"/>
    </row>
    <row r="510" spans="1:18" x14ac:dyDescent="0.25">
      <c r="A510"/>
      <c r="B510"/>
      <c r="C510"/>
      <c r="D510"/>
      <c r="E510"/>
      <c r="F510"/>
      <c r="G510"/>
      <c r="H510"/>
      <c r="I510"/>
      <c r="J510"/>
      <c r="K510"/>
      <c r="L510"/>
      <c r="M510"/>
      <c r="N510"/>
      <c r="O510"/>
      <c r="P510"/>
      <c r="Q510"/>
      <c r="R510"/>
    </row>
    <row r="511" spans="1:18" x14ac:dyDescent="0.25">
      <c r="A511"/>
      <c r="B511"/>
      <c r="C511"/>
      <c r="D511"/>
      <c r="E511"/>
      <c r="F511"/>
      <c r="G511"/>
      <c r="H511"/>
      <c r="I511"/>
      <c r="J511"/>
      <c r="K511"/>
      <c r="L511"/>
      <c r="M511"/>
      <c r="N511"/>
      <c r="O511"/>
      <c r="P511"/>
      <c r="Q511"/>
      <c r="R511"/>
    </row>
    <row r="512" spans="1:18" x14ac:dyDescent="0.25">
      <c r="A512"/>
      <c r="B512"/>
      <c r="C512"/>
      <c r="D512"/>
      <c r="E512"/>
      <c r="F512"/>
      <c r="G512"/>
      <c r="H512"/>
      <c r="I512"/>
      <c r="J512"/>
      <c r="K512"/>
      <c r="L512"/>
      <c r="M512"/>
      <c r="N512"/>
      <c r="O512"/>
      <c r="P512"/>
      <c r="Q512"/>
      <c r="R512"/>
    </row>
    <row r="513" spans="1:18" x14ac:dyDescent="0.25">
      <c r="A513"/>
      <c r="B513"/>
      <c r="C513"/>
      <c r="D513"/>
      <c r="E513"/>
      <c r="F513"/>
      <c r="G513"/>
      <c r="H513"/>
      <c r="I513"/>
      <c r="J513"/>
      <c r="K513"/>
      <c r="L513"/>
      <c r="M513"/>
      <c r="N513"/>
      <c r="O513"/>
      <c r="P513"/>
      <c r="Q513"/>
      <c r="R513"/>
    </row>
    <row r="514" spans="1:18" x14ac:dyDescent="0.25">
      <c r="A514"/>
      <c r="B514"/>
      <c r="C514"/>
      <c r="D514"/>
      <c r="E514"/>
      <c r="F514"/>
      <c r="G514"/>
      <c r="H514"/>
      <c r="I514"/>
      <c r="J514"/>
      <c r="K514"/>
      <c r="L514"/>
      <c r="M514"/>
      <c r="N514"/>
      <c r="O514"/>
      <c r="P514"/>
      <c r="Q514"/>
      <c r="R514"/>
    </row>
    <row r="515" spans="1:18" x14ac:dyDescent="0.25">
      <c r="A515"/>
      <c r="B515"/>
      <c r="C515"/>
      <c r="D515"/>
      <c r="E515"/>
      <c r="F515"/>
      <c r="G515"/>
      <c r="H515"/>
      <c r="I515"/>
      <c r="J515"/>
      <c r="K515"/>
      <c r="L515"/>
      <c r="M515"/>
      <c r="N515"/>
      <c r="O515"/>
      <c r="P515"/>
      <c r="Q515"/>
      <c r="R515"/>
    </row>
    <row r="516" spans="1:18" x14ac:dyDescent="0.25">
      <c r="A516"/>
      <c r="B516"/>
      <c r="C516"/>
      <c r="D516"/>
      <c r="E516"/>
      <c r="F516"/>
      <c r="G516"/>
      <c r="H516"/>
      <c r="I516"/>
      <c r="J516"/>
      <c r="K516"/>
      <c r="L516"/>
      <c r="M516"/>
      <c r="N516"/>
      <c r="O516"/>
      <c r="P516"/>
      <c r="Q516"/>
      <c r="R516"/>
    </row>
    <row r="517" spans="1:18" x14ac:dyDescent="0.25">
      <c r="A517"/>
      <c r="B517"/>
      <c r="C517"/>
      <c r="D517"/>
      <c r="E517"/>
      <c r="F517"/>
      <c r="G517"/>
      <c r="H517"/>
      <c r="I517"/>
      <c r="J517"/>
      <c r="K517"/>
      <c r="L517"/>
      <c r="M517"/>
      <c r="N517"/>
      <c r="O517"/>
      <c r="P517"/>
      <c r="Q517"/>
      <c r="R517"/>
    </row>
    <row r="518" spans="1:18" x14ac:dyDescent="0.25">
      <c r="A518"/>
      <c r="B518"/>
      <c r="C518"/>
      <c r="D518"/>
      <c r="E518"/>
      <c r="F518"/>
      <c r="G518"/>
      <c r="H518"/>
      <c r="I518"/>
      <c r="J518"/>
      <c r="K518"/>
      <c r="L518"/>
      <c r="M518"/>
      <c r="N518"/>
      <c r="O518"/>
      <c r="P518"/>
      <c r="Q518"/>
      <c r="R518"/>
    </row>
    <row r="519" spans="1:18" x14ac:dyDescent="0.25">
      <c r="A519"/>
      <c r="B519"/>
      <c r="C519"/>
      <c r="D519"/>
      <c r="E519"/>
      <c r="F519"/>
      <c r="G519"/>
      <c r="H519"/>
      <c r="I519"/>
      <c r="J519"/>
      <c r="K519"/>
      <c r="L519"/>
      <c r="M519"/>
      <c r="N519"/>
      <c r="O519"/>
      <c r="P519"/>
      <c r="Q519"/>
      <c r="R519"/>
    </row>
    <row r="520" spans="1:18" x14ac:dyDescent="0.25">
      <c r="A520"/>
      <c r="B520"/>
      <c r="C520"/>
      <c r="D520"/>
      <c r="E520"/>
      <c r="F520"/>
      <c r="G520"/>
      <c r="H520"/>
      <c r="I520"/>
      <c r="J520"/>
      <c r="K520"/>
      <c r="L520"/>
      <c r="M520"/>
      <c r="N520"/>
      <c r="O520"/>
      <c r="P520"/>
      <c r="Q520"/>
      <c r="R520"/>
    </row>
    <row r="521" spans="1:18" x14ac:dyDescent="0.25">
      <c r="A521"/>
      <c r="B521"/>
      <c r="C521"/>
      <c r="D521"/>
      <c r="E521"/>
      <c r="F521"/>
      <c r="G521"/>
      <c r="H521"/>
      <c r="I521"/>
      <c r="J521"/>
      <c r="K521"/>
      <c r="L521"/>
      <c r="M521"/>
      <c r="N521"/>
      <c r="O521"/>
      <c r="P521"/>
      <c r="Q521"/>
      <c r="R521"/>
    </row>
    <row r="522" spans="1:18" x14ac:dyDescent="0.25">
      <c r="A522"/>
      <c r="B522"/>
      <c r="C522"/>
      <c r="D522"/>
      <c r="E522"/>
      <c r="F522"/>
      <c r="G522"/>
      <c r="H522"/>
      <c r="I522"/>
      <c r="J522"/>
      <c r="K522"/>
      <c r="L522"/>
      <c r="M522"/>
      <c r="N522"/>
      <c r="O522"/>
      <c r="P522"/>
      <c r="Q522"/>
      <c r="R522"/>
    </row>
    <row r="523" spans="1:18" x14ac:dyDescent="0.25">
      <c r="A523"/>
      <c r="B523"/>
      <c r="C523"/>
      <c r="D523"/>
      <c r="E523"/>
      <c r="F523"/>
      <c r="G523"/>
      <c r="H523"/>
      <c r="I523"/>
      <c r="J523"/>
      <c r="K523"/>
      <c r="L523"/>
      <c r="M523"/>
      <c r="N523"/>
      <c r="O523"/>
      <c r="P523"/>
      <c r="Q523"/>
      <c r="R523"/>
    </row>
    <row r="524" spans="1:18" x14ac:dyDescent="0.25">
      <c r="A524"/>
      <c r="B524"/>
      <c r="C524"/>
      <c r="D524"/>
      <c r="E524"/>
      <c r="F524"/>
      <c r="G524"/>
      <c r="H524"/>
      <c r="I524"/>
      <c r="J524"/>
      <c r="K524"/>
      <c r="L524"/>
      <c r="M524"/>
      <c r="N524"/>
      <c r="O524"/>
      <c r="P524"/>
      <c r="Q524"/>
      <c r="R524"/>
    </row>
    <row r="525" spans="1:18" x14ac:dyDescent="0.25">
      <c r="A525"/>
      <c r="B525"/>
      <c r="C525"/>
      <c r="D525"/>
      <c r="E525"/>
      <c r="F525"/>
      <c r="G525"/>
      <c r="H525"/>
      <c r="I525"/>
      <c r="J525"/>
      <c r="K525"/>
      <c r="L525"/>
      <c r="M525"/>
      <c r="N525"/>
      <c r="O525"/>
      <c r="P525"/>
      <c r="Q525"/>
      <c r="R525"/>
    </row>
    <row r="526" spans="1:18" x14ac:dyDescent="0.25">
      <c r="A526"/>
      <c r="B526"/>
      <c r="C526"/>
      <c r="D526"/>
      <c r="E526"/>
      <c r="F526"/>
      <c r="G526"/>
      <c r="H526"/>
      <c r="I526"/>
      <c r="J526"/>
      <c r="K526"/>
      <c r="L526"/>
      <c r="M526"/>
      <c r="N526"/>
      <c r="O526"/>
      <c r="P526"/>
      <c r="Q526"/>
      <c r="R526"/>
    </row>
    <row r="527" spans="1:18" x14ac:dyDescent="0.25">
      <c r="A527"/>
      <c r="B527"/>
      <c r="C527"/>
      <c r="D527"/>
      <c r="E527"/>
      <c r="F527"/>
      <c r="G527"/>
      <c r="H527"/>
      <c r="I527"/>
      <c r="J527"/>
      <c r="K527"/>
      <c r="L527"/>
      <c r="M527"/>
      <c r="N527"/>
      <c r="O527"/>
      <c r="P527"/>
      <c r="Q527"/>
      <c r="R527"/>
    </row>
    <row r="528" spans="1:18" x14ac:dyDescent="0.25">
      <c r="A528"/>
      <c r="B528"/>
      <c r="C528"/>
      <c r="D528"/>
      <c r="E528"/>
      <c r="F528"/>
      <c r="G528"/>
      <c r="H528"/>
      <c r="I528"/>
      <c r="J528"/>
      <c r="K528"/>
      <c r="L528"/>
      <c r="M528"/>
      <c r="N528"/>
      <c r="O528"/>
      <c r="P528"/>
      <c r="Q528"/>
      <c r="R528"/>
    </row>
    <row r="529" spans="1:18" x14ac:dyDescent="0.25">
      <c r="A529"/>
      <c r="B529"/>
      <c r="C529"/>
      <c r="D529"/>
      <c r="E529"/>
      <c r="F529"/>
      <c r="G529"/>
      <c r="H529"/>
      <c r="I529"/>
      <c r="J529"/>
      <c r="K529"/>
      <c r="L529"/>
      <c r="M529"/>
      <c r="N529"/>
      <c r="O529"/>
      <c r="P529"/>
      <c r="Q529"/>
      <c r="R529"/>
    </row>
    <row r="530" spans="1:18" x14ac:dyDescent="0.25">
      <c r="A530"/>
      <c r="B530"/>
      <c r="C530"/>
      <c r="D530"/>
      <c r="E530"/>
      <c r="F530"/>
      <c r="G530"/>
      <c r="H530"/>
      <c r="I530"/>
      <c r="J530"/>
      <c r="K530"/>
      <c r="L530"/>
      <c r="M530"/>
      <c r="N530"/>
      <c r="O530"/>
      <c r="P530"/>
      <c r="Q530"/>
      <c r="R530"/>
    </row>
    <row r="531" spans="1:18" x14ac:dyDescent="0.25">
      <c r="A531"/>
      <c r="B531"/>
      <c r="C531"/>
      <c r="D531"/>
      <c r="E531"/>
      <c r="F531"/>
      <c r="G531"/>
      <c r="H531"/>
      <c r="I531"/>
      <c r="J531"/>
      <c r="K531"/>
      <c r="L531"/>
      <c r="M531"/>
      <c r="N531"/>
      <c r="O531"/>
      <c r="P531"/>
      <c r="Q531"/>
      <c r="R531"/>
    </row>
    <row r="532" spans="1:18" x14ac:dyDescent="0.25">
      <c r="A532"/>
      <c r="B532"/>
      <c r="C532"/>
      <c r="D532"/>
      <c r="E532"/>
      <c r="F532"/>
      <c r="G532"/>
      <c r="H532"/>
      <c r="I532"/>
      <c r="J532"/>
      <c r="K532"/>
      <c r="L532"/>
      <c r="M532"/>
      <c r="N532"/>
      <c r="O532"/>
      <c r="P532"/>
      <c r="Q532"/>
      <c r="R532"/>
    </row>
    <row r="533" spans="1:18" x14ac:dyDescent="0.25">
      <c r="A533"/>
      <c r="B533"/>
      <c r="C533"/>
      <c r="D533"/>
      <c r="E533"/>
      <c r="F533"/>
      <c r="G533"/>
      <c r="H533"/>
      <c r="I533"/>
      <c r="J533"/>
      <c r="K533"/>
      <c r="L533"/>
      <c r="M533"/>
      <c r="N533"/>
      <c r="O533"/>
      <c r="P533"/>
      <c r="Q533"/>
      <c r="R533"/>
    </row>
    <row r="534" spans="1:18" x14ac:dyDescent="0.25">
      <c r="A534"/>
      <c r="B534"/>
      <c r="C534"/>
      <c r="D534"/>
      <c r="E534"/>
      <c r="F534"/>
      <c r="G534"/>
      <c r="H534"/>
      <c r="I534"/>
      <c r="J534"/>
      <c r="K534"/>
      <c r="L534"/>
      <c r="M534"/>
      <c r="N534"/>
      <c r="O534"/>
      <c r="P534"/>
      <c r="Q534"/>
      <c r="R534"/>
    </row>
    <row r="535" spans="1:18" x14ac:dyDescent="0.25">
      <c r="A535"/>
      <c r="B535"/>
      <c r="C535"/>
      <c r="D535"/>
      <c r="E535"/>
      <c r="F535"/>
      <c r="G535"/>
      <c r="H535"/>
      <c r="I535"/>
      <c r="J535"/>
      <c r="K535"/>
      <c r="L535"/>
      <c r="M535"/>
      <c r="N535"/>
      <c r="O535"/>
      <c r="P535"/>
      <c r="Q535"/>
      <c r="R535"/>
    </row>
    <row r="536" spans="1:18" x14ac:dyDescent="0.25">
      <c r="A536"/>
      <c r="B536"/>
      <c r="C536"/>
      <c r="D536"/>
      <c r="E536"/>
      <c r="F536"/>
      <c r="G536"/>
      <c r="H536"/>
      <c r="I536"/>
      <c r="J536"/>
      <c r="K536"/>
      <c r="L536"/>
      <c r="M536"/>
      <c r="N536"/>
      <c r="O536"/>
      <c r="P536"/>
      <c r="Q536"/>
      <c r="R536"/>
    </row>
    <row r="537" spans="1:18" x14ac:dyDescent="0.25">
      <c r="A537"/>
      <c r="B537"/>
      <c r="C537"/>
      <c r="D537"/>
      <c r="E537"/>
      <c r="F537"/>
      <c r="G537"/>
      <c r="H537"/>
      <c r="I537"/>
      <c r="J537"/>
      <c r="K537"/>
      <c r="L537"/>
      <c r="M537"/>
      <c r="N537"/>
      <c r="O537"/>
      <c r="P537"/>
      <c r="Q537"/>
      <c r="R537"/>
    </row>
    <row r="538" spans="1:18" x14ac:dyDescent="0.25">
      <c r="A538"/>
      <c r="B538"/>
      <c r="C538"/>
      <c r="D538"/>
      <c r="E538"/>
      <c r="F538"/>
      <c r="G538"/>
      <c r="H538"/>
      <c r="I538"/>
      <c r="J538"/>
      <c r="K538"/>
      <c r="L538"/>
      <c r="M538"/>
      <c r="N538"/>
      <c r="O538"/>
      <c r="P538"/>
      <c r="Q538"/>
      <c r="R538"/>
    </row>
    <row r="539" spans="1:18" x14ac:dyDescent="0.25">
      <c r="A539"/>
      <c r="B539"/>
      <c r="C539"/>
      <c r="D539"/>
      <c r="E539"/>
      <c r="F539"/>
      <c r="G539"/>
      <c r="H539"/>
      <c r="I539"/>
      <c r="J539"/>
      <c r="K539"/>
      <c r="L539"/>
      <c r="M539"/>
      <c r="N539"/>
      <c r="O539"/>
      <c r="P539"/>
      <c r="Q539"/>
      <c r="R539"/>
    </row>
    <row r="540" spans="1:18" x14ac:dyDescent="0.25">
      <c r="A540"/>
      <c r="B540"/>
      <c r="C540"/>
      <c r="D540"/>
      <c r="E540"/>
      <c r="F540"/>
      <c r="G540"/>
      <c r="H540"/>
      <c r="I540"/>
      <c r="J540"/>
      <c r="K540"/>
      <c r="L540"/>
      <c r="M540"/>
      <c r="N540"/>
      <c r="O540"/>
      <c r="P540"/>
      <c r="Q540"/>
      <c r="R540"/>
    </row>
    <row r="541" spans="1:18" x14ac:dyDescent="0.25">
      <c r="A541"/>
      <c r="B541"/>
      <c r="C541"/>
      <c r="D541"/>
      <c r="E541"/>
      <c r="F541"/>
      <c r="G541"/>
      <c r="H541"/>
      <c r="I541"/>
      <c r="J541"/>
      <c r="K541"/>
      <c r="L541"/>
      <c r="M541"/>
      <c r="N541"/>
      <c r="O541"/>
      <c r="P541"/>
      <c r="Q541"/>
      <c r="R541"/>
    </row>
    <row r="542" spans="1:18" x14ac:dyDescent="0.25">
      <c r="A542"/>
      <c r="B542"/>
      <c r="C542"/>
      <c r="D542"/>
      <c r="E542"/>
      <c r="F542"/>
      <c r="G542"/>
      <c r="H542"/>
      <c r="I542"/>
      <c r="J542"/>
      <c r="K542"/>
      <c r="L542"/>
      <c r="M542"/>
      <c r="N542"/>
      <c r="O542"/>
      <c r="P542"/>
      <c r="Q542"/>
      <c r="R542"/>
    </row>
    <row r="543" spans="1:18" x14ac:dyDescent="0.25">
      <c r="A543"/>
      <c r="B543"/>
      <c r="C543"/>
      <c r="D543"/>
      <c r="E543"/>
      <c r="F543"/>
      <c r="G543"/>
      <c r="H543"/>
      <c r="I543"/>
      <c r="J543"/>
      <c r="K543"/>
      <c r="L543"/>
      <c r="M543"/>
      <c r="N543"/>
      <c r="O543"/>
      <c r="P543"/>
      <c r="Q543"/>
      <c r="R543"/>
    </row>
    <row r="544" spans="1:18" x14ac:dyDescent="0.25">
      <c r="A544"/>
      <c r="B544"/>
      <c r="C544"/>
      <c r="D544"/>
      <c r="E544"/>
      <c r="F544"/>
      <c r="G544"/>
      <c r="H544"/>
      <c r="I544"/>
      <c r="J544"/>
      <c r="K544"/>
      <c r="L544"/>
      <c r="M544"/>
      <c r="N544"/>
      <c r="O544"/>
      <c r="P544"/>
      <c r="Q544"/>
      <c r="R544"/>
    </row>
    <row r="545" spans="1:18" x14ac:dyDescent="0.25">
      <c r="A545"/>
      <c r="B545"/>
      <c r="C545"/>
      <c r="D545"/>
      <c r="E545"/>
      <c r="F545"/>
      <c r="G545"/>
      <c r="H545"/>
      <c r="I545"/>
      <c r="J545"/>
      <c r="K545"/>
      <c r="L545"/>
      <c r="M545"/>
      <c r="N545"/>
      <c r="O545"/>
      <c r="P545"/>
      <c r="Q545"/>
      <c r="R545"/>
    </row>
    <row r="546" spans="1:18" x14ac:dyDescent="0.25">
      <c r="A546"/>
      <c r="B546"/>
      <c r="C546"/>
      <c r="D546"/>
      <c r="E546"/>
      <c r="F546"/>
      <c r="G546"/>
      <c r="H546"/>
      <c r="I546"/>
      <c r="J546"/>
      <c r="K546"/>
      <c r="L546"/>
      <c r="M546"/>
      <c r="N546"/>
      <c r="O546"/>
      <c r="P546"/>
      <c r="Q546"/>
      <c r="R546"/>
    </row>
    <row r="547" spans="1:18" x14ac:dyDescent="0.25">
      <c r="A547"/>
      <c r="B547"/>
      <c r="C547"/>
      <c r="D547"/>
      <c r="E547"/>
      <c r="F547"/>
      <c r="G547"/>
      <c r="H547"/>
      <c r="I547"/>
      <c r="J547"/>
      <c r="K547"/>
      <c r="L547"/>
      <c r="M547"/>
      <c r="N547"/>
      <c r="O547"/>
      <c r="P547"/>
      <c r="Q547"/>
      <c r="R547"/>
    </row>
    <row r="548" spans="1:18" x14ac:dyDescent="0.25">
      <c r="A548"/>
      <c r="B548"/>
      <c r="C548"/>
      <c r="D548"/>
      <c r="E548"/>
      <c r="F548"/>
      <c r="G548"/>
      <c r="H548"/>
      <c r="I548"/>
      <c r="J548"/>
      <c r="K548"/>
      <c r="L548"/>
      <c r="M548"/>
      <c r="N548"/>
      <c r="O548"/>
      <c r="P548"/>
      <c r="Q548"/>
      <c r="R548"/>
    </row>
    <row r="549" spans="1:18" x14ac:dyDescent="0.25">
      <c r="A549"/>
      <c r="B549"/>
      <c r="C549"/>
      <c r="D549"/>
      <c r="E549"/>
      <c r="F549"/>
      <c r="G549"/>
      <c r="H549"/>
      <c r="I549"/>
      <c r="J549"/>
      <c r="K549"/>
      <c r="L549"/>
      <c r="M549"/>
      <c r="N549"/>
      <c r="O549"/>
      <c r="P549"/>
      <c r="Q549"/>
      <c r="R549"/>
    </row>
    <row r="550" spans="1:18" x14ac:dyDescent="0.25">
      <c r="A550"/>
      <c r="B550"/>
      <c r="C550"/>
      <c r="D550"/>
      <c r="E550"/>
      <c r="F550"/>
      <c r="G550"/>
      <c r="H550"/>
      <c r="I550"/>
      <c r="J550"/>
      <c r="K550"/>
      <c r="L550"/>
      <c r="M550"/>
      <c r="N550"/>
      <c r="O550"/>
      <c r="P550"/>
      <c r="Q550"/>
      <c r="R550"/>
    </row>
    <row r="551" spans="1:18" x14ac:dyDescent="0.25">
      <c r="A551"/>
      <c r="B551"/>
      <c r="C551"/>
      <c r="D551"/>
      <c r="E551"/>
      <c r="F551"/>
      <c r="G551"/>
      <c r="H551"/>
      <c r="I551"/>
      <c r="J551"/>
      <c r="K551"/>
      <c r="L551"/>
      <c r="M551"/>
      <c r="N551"/>
      <c r="O551"/>
      <c r="P551"/>
      <c r="Q551"/>
      <c r="R551"/>
    </row>
    <row r="552" spans="1:18" x14ac:dyDescent="0.25">
      <c r="A552"/>
      <c r="B552"/>
      <c r="C552"/>
      <c r="D552"/>
      <c r="E552"/>
      <c r="F552"/>
      <c r="G552"/>
      <c r="H552"/>
      <c r="I552"/>
      <c r="J552"/>
      <c r="K552"/>
      <c r="L552"/>
      <c r="M552"/>
      <c r="N552"/>
      <c r="O552"/>
      <c r="P552"/>
      <c r="Q552"/>
      <c r="R552"/>
    </row>
    <row r="553" spans="1:18" x14ac:dyDescent="0.25">
      <c r="A553"/>
      <c r="B553"/>
      <c r="C553"/>
      <c r="D553"/>
      <c r="E553"/>
      <c r="F553"/>
      <c r="G553"/>
      <c r="H553"/>
      <c r="I553"/>
      <c r="J553"/>
      <c r="K553"/>
      <c r="L553"/>
      <c r="M553"/>
      <c r="N553"/>
      <c r="O553"/>
      <c r="P553"/>
      <c r="Q553"/>
      <c r="R553"/>
    </row>
    <row r="554" spans="1:18" x14ac:dyDescent="0.25">
      <c r="A554"/>
      <c r="B554"/>
      <c r="C554"/>
      <c r="D554"/>
      <c r="E554"/>
      <c r="F554"/>
      <c r="G554"/>
      <c r="H554"/>
      <c r="I554"/>
      <c r="J554"/>
      <c r="K554"/>
      <c r="L554"/>
      <c r="M554"/>
      <c r="N554"/>
      <c r="O554"/>
      <c r="P554"/>
      <c r="Q554"/>
      <c r="R554"/>
    </row>
    <row r="555" spans="1:18" x14ac:dyDescent="0.25">
      <c r="A555"/>
      <c r="B555"/>
      <c r="C555"/>
      <c r="D555"/>
      <c r="E555"/>
      <c r="F555"/>
      <c r="G555"/>
      <c r="H555"/>
      <c r="I555"/>
      <c r="J555"/>
      <c r="K555"/>
      <c r="L555"/>
      <c r="M555"/>
      <c r="N555"/>
      <c r="O555"/>
      <c r="P555"/>
      <c r="Q555"/>
      <c r="R555"/>
    </row>
    <row r="556" spans="1:18" x14ac:dyDescent="0.25">
      <c r="A556"/>
      <c r="B556"/>
      <c r="C556"/>
      <c r="D556"/>
      <c r="E556"/>
      <c r="F556"/>
      <c r="G556"/>
      <c r="H556"/>
      <c r="I556"/>
      <c r="J556"/>
      <c r="K556"/>
      <c r="L556"/>
      <c r="M556"/>
      <c r="N556"/>
      <c r="O556"/>
      <c r="P556"/>
      <c r="Q556"/>
      <c r="R556"/>
    </row>
    <row r="557" spans="1:18" x14ac:dyDescent="0.25">
      <c r="A557"/>
      <c r="B557"/>
      <c r="C557"/>
      <c r="D557"/>
      <c r="E557"/>
      <c r="F557"/>
      <c r="G557"/>
      <c r="H557"/>
      <c r="I557"/>
      <c r="J557"/>
      <c r="K557"/>
      <c r="L557"/>
      <c r="M557"/>
      <c r="N557"/>
      <c r="O557"/>
      <c r="P557"/>
      <c r="Q557"/>
      <c r="R557"/>
    </row>
    <row r="558" spans="1:18" x14ac:dyDescent="0.25">
      <c r="A558"/>
      <c r="B558"/>
      <c r="C558"/>
      <c r="D558"/>
      <c r="E558"/>
      <c r="F558"/>
      <c r="G558"/>
      <c r="H558"/>
      <c r="I558"/>
      <c r="J558"/>
      <c r="K558"/>
      <c r="L558"/>
      <c r="M558"/>
      <c r="N558"/>
      <c r="O558"/>
      <c r="P558"/>
      <c r="Q558"/>
      <c r="R558"/>
    </row>
    <row r="559" spans="1:18" x14ac:dyDescent="0.25">
      <c r="A559"/>
      <c r="B559"/>
      <c r="C559"/>
      <c r="D559"/>
      <c r="E559"/>
      <c r="F559"/>
      <c r="G559"/>
      <c r="H559"/>
      <c r="I559"/>
      <c r="J559"/>
      <c r="K559"/>
      <c r="L559"/>
      <c r="M559"/>
      <c r="N559"/>
      <c r="O559"/>
      <c r="P559"/>
      <c r="Q559"/>
      <c r="R559"/>
    </row>
    <row r="560" spans="1:18" x14ac:dyDescent="0.25">
      <c r="A560"/>
      <c r="B560"/>
      <c r="C560"/>
      <c r="D560"/>
      <c r="E560"/>
      <c r="F560"/>
      <c r="G560"/>
      <c r="H560"/>
      <c r="I560"/>
      <c r="J560"/>
      <c r="K560"/>
      <c r="L560"/>
      <c r="M560"/>
      <c r="N560"/>
      <c r="O560"/>
      <c r="P560"/>
      <c r="Q560"/>
      <c r="R560"/>
    </row>
    <row r="561" spans="1:18" x14ac:dyDescent="0.25">
      <c r="A561"/>
      <c r="B561"/>
      <c r="C561"/>
      <c r="D561"/>
      <c r="E561"/>
      <c r="F561"/>
      <c r="G561"/>
      <c r="H561"/>
      <c r="I561"/>
      <c r="J561"/>
      <c r="K561"/>
      <c r="L561"/>
      <c r="M561"/>
      <c r="N561"/>
      <c r="O561"/>
      <c r="P561"/>
      <c r="Q561"/>
      <c r="R561"/>
    </row>
    <row r="562" spans="1:18" x14ac:dyDescent="0.25">
      <c r="A562"/>
      <c r="B562"/>
      <c r="C562"/>
      <c r="D562"/>
      <c r="E562"/>
      <c r="F562"/>
      <c r="G562"/>
      <c r="H562"/>
      <c r="I562"/>
      <c r="J562"/>
      <c r="K562"/>
      <c r="L562"/>
      <c r="M562"/>
      <c r="N562"/>
      <c r="O562"/>
      <c r="P562"/>
      <c r="Q562"/>
      <c r="R562"/>
    </row>
    <row r="563" spans="1:18" x14ac:dyDescent="0.25">
      <c r="A563"/>
      <c r="B563"/>
      <c r="C563"/>
      <c r="D563"/>
      <c r="E563"/>
      <c r="F563"/>
      <c r="G563"/>
      <c r="H563"/>
      <c r="I563"/>
      <c r="J563"/>
      <c r="K563"/>
      <c r="L563"/>
      <c r="M563"/>
      <c r="N563"/>
      <c r="O563"/>
      <c r="P563"/>
      <c r="Q563"/>
      <c r="R563"/>
    </row>
    <row r="564" spans="1:18" x14ac:dyDescent="0.25">
      <c r="A564"/>
      <c r="B564"/>
      <c r="C564"/>
      <c r="D564"/>
      <c r="E564"/>
      <c r="F564"/>
      <c r="G564"/>
      <c r="H564"/>
      <c r="I564"/>
      <c r="J564"/>
      <c r="K564"/>
      <c r="L564"/>
      <c r="M564"/>
      <c r="N564"/>
      <c r="O564"/>
      <c r="P564"/>
      <c r="Q564"/>
      <c r="R564"/>
    </row>
    <row r="565" spans="1:18" x14ac:dyDescent="0.25">
      <c r="A565"/>
      <c r="B565"/>
      <c r="C565"/>
      <c r="D565"/>
      <c r="E565"/>
      <c r="F565"/>
      <c r="G565"/>
      <c r="H565"/>
      <c r="I565"/>
      <c r="J565"/>
      <c r="K565"/>
      <c r="L565"/>
      <c r="M565"/>
      <c r="N565"/>
      <c r="O565"/>
      <c r="P565"/>
      <c r="Q565"/>
      <c r="R565"/>
    </row>
    <row r="566" spans="1:18" x14ac:dyDescent="0.25">
      <c r="A566"/>
      <c r="B566"/>
      <c r="C566"/>
      <c r="D566"/>
      <c r="E566"/>
      <c r="F566"/>
      <c r="G566"/>
      <c r="H566"/>
      <c r="I566"/>
      <c r="J566"/>
      <c r="K566"/>
      <c r="L566"/>
      <c r="M566"/>
      <c r="N566"/>
      <c r="O566"/>
      <c r="P566"/>
      <c r="Q566"/>
      <c r="R566"/>
    </row>
    <row r="567" spans="1:18" x14ac:dyDescent="0.25">
      <c r="A567"/>
      <c r="B567"/>
      <c r="C567"/>
      <c r="D567"/>
      <c r="E567"/>
      <c r="F567"/>
      <c r="G567"/>
      <c r="H567"/>
      <c r="I567"/>
      <c r="J567"/>
      <c r="K567"/>
      <c r="L567"/>
      <c r="M567"/>
      <c r="N567"/>
      <c r="O567"/>
      <c r="P567"/>
      <c r="Q567"/>
      <c r="R567"/>
    </row>
    <row r="568" spans="1:18" x14ac:dyDescent="0.25">
      <c r="A568"/>
      <c r="B568"/>
      <c r="C568"/>
      <c r="D568"/>
      <c r="E568"/>
      <c r="F568"/>
      <c r="G568"/>
      <c r="H568"/>
      <c r="I568"/>
      <c r="J568"/>
      <c r="K568"/>
      <c r="L568"/>
      <c r="M568"/>
      <c r="N568"/>
      <c r="O568"/>
      <c r="P568"/>
      <c r="Q568"/>
      <c r="R568"/>
    </row>
    <row r="569" spans="1:18" x14ac:dyDescent="0.25">
      <c r="A569"/>
      <c r="B569"/>
      <c r="C569"/>
      <c r="D569"/>
      <c r="E569"/>
      <c r="F569"/>
      <c r="G569"/>
      <c r="H569"/>
      <c r="I569"/>
      <c r="J569"/>
      <c r="K569"/>
      <c r="L569"/>
      <c r="M569"/>
      <c r="N569"/>
      <c r="O569"/>
      <c r="P569"/>
      <c r="Q569"/>
      <c r="R569"/>
    </row>
    <row r="570" spans="1:18" x14ac:dyDescent="0.25">
      <c r="A570"/>
      <c r="B570"/>
      <c r="C570"/>
      <c r="D570"/>
      <c r="E570"/>
      <c r="F570"/>
      <c r="G570"/>
      <c r="H570"/>
      <c r="I570"/>
      <c r="J570"/>
      <c r="K570"/>
      <c r="L570"/>
      <c r="M570"/>
      <c r="N570"/>
      <c r="O570"/>
      <c r="P570"/>
      <c r="Q570"/>
      <c r="R570"/>
    </row>
    <row r="571" spans="1:18" x14ac:dyDescent="0.25">
      <c r="A571"/>
      <c r="B571"/>
      <c r="C571"/>
      <c r="D571"/>
      <c r="E571"/>
      <c r="F571"/>
      <c r="G571"/>
      <c r="H571"/>
      <c r="I571"/>
      <c r="J571"/>
      <c r="K571"/>
      <c r="L571"/>
      <c r="M571"/>
      <c r="N571"/>
      <c r="O571"/>
      <c r="P571"/>
      <c r="Q571"/>
      <c r="R571"/>
    </row>
    <row r="572" spans="1:18" x14ac:dyDescent="0.25">
      <c r="A572"/>
      <c r="B572"/>
      <c r="C572"/>
      <c r="D572"/>
      <c r="E572"/>
      <c r="F572"/>
      <c r="G572"/>
      <c r="H572"/>
      <c r="I572"/>
      <c r="J572"/>
      <c r="K572"/>
      <c r="L572"/>
      <c r="M572"/>
      <c r="N572"/>
      <c r="O572"/>
      <c r="P572"/>
      <c r="Q572"/>
      <c r="R572"/>
    </row>
    <row r="573" spans="1:18" x14ac:dyDescent="0.25">
      <c r="A573"/>
      <c r="B573"/>
      <c r="C573"/>
      <c r="D573"/>
      <c r="E573"/>
      <c r="F573"/>
      <c r="G573"/>
      <c r="H573"/>
      <c r="I573"/>
      <c r="J573"/>
      <c r="K573"/>
      <c r="L573"/>
      <c r="M573"/>
      <c r="N573"/>
      <c r="O573"/>
      <c r="P573"/>
      <c r="Q573"/>
      <c r="R573"/>
    </row>
    <row r="574" spans="1:18" x14ac:dyDescent="0.25">
      <c r="A574"/>
      <c r="B574"/>
      <c r="C574"/>
      <c r="D574"/>
      <c r="E574"/>
      <c r="F574"/>
      <c r="G574"/>
      <c r="H574"/>
      <c r="I574"/>
      <c r="J574"/>
      <c r="K574"/>
      <c r="L574"/>
      <c r="M574"/>
      <c r="N574"/>
      <c r="O574"/>
      <c r="P574"/>
      <c r="Q574"/>
      <c r="R574"/>
    </row>
    <row r="575" spans="1:18" x14ac:dyDescent="0.25">
      <c r="A575"/>
      <c r="B575"/>
      <c r="C575"/>
      <c r="D575"/>
      <c r="E575"/>
      <c r="F575"/>
      <c r="G575"/>
      <c r="H575"/>
      <c r="I575"/>
      <c r="J575"/>
      <c r="K575"/>
      <c r="L575"/>
      <c r="M575"/>
      <c r="N575"/>
      <c r="O575"/>
      <c r="P575"/>
      <c r="Q575"/>
      <c r="R575"/>
    </row>
    <row r="576" spans="1:18" x14ac:dyDescent="0.25">
      <c r="A576"/>
      <c r="B576"/>
      <c r="C576"/>
      <c r="D576"/>
      <c r="E576"/>
      <c r="F576"/>
      <c r="G576"/>
      <c r="H576"/>
      <c r="I576"/>
      <c r="J576"/>
      <c r="K576"/>
      <c r="L576"/>
      <c r="M576"/>
      <c r="N576"/>
      <c r="O576"/>
      <c r="P576"/>
      <c r="Q576"/>
      <c r="R576"/>
    </row>
    <row r="577" spans="1:18" x14ac:dyDescent="0.25">
      <c r="A577"/>
      <c r="B577"/>
      <c r="C577"/>
      <c r="D577"/>
      <c r="E577"/>
      <c r="F577"/>
      <c r="G577"/>
      <c r="H577"/>
      <c r="I577"/>
      <c r="J577"/>
      <c r="K577"/>
      <c r="L577"/>
      <c r="M577"/>
      <c r="N577"/>
      <c r="O577"/>
      <c r="P577"/>
      <c r="Q577"/>
      <c r="R577"/>
    </row>
    <row r="578" spans="1:18" x14ac:dyDescent="0.25">
      <c r="A578"/>
      <c r="B578"/>
      <c r="C578"/>
      <c r="D578"/>
      <c r="E578"/>
      <c r="F578"/>
      <c r="G578"/>
      <c r="H578"/>
      <c r="I578"/>
      <c r="J578"/>
      <c r="K578"/>
      <c r="L578"/>
      <c r="M578"/>
      <c r="N578"/>
      <c r="O578"/>
      <c r="P578"/>
      <c r="Q578"/>
      <c r="R578"/>
    </row>
    <row r="579" spans="1:18" x14ac:dyDescent="0.25">
      <c r="A579"/>
      <c r="B579"/>
      <c r="C579"/>
      <c r="D579"/>
      <c r="E579"/>
      <c r="F579"/>
      <c r="G579"/>
      <c r="H579"/>
      <c r="I579"/>
      <c r="J579"/>
      <c r="K579"/>
      <c r="L579"/>
      <c r="M579"/>
      <c r="N579"/>
      <c r="O579"/>
      <c r="P579"/>
      <c r="Q579"/>
      <c r="R579"/>
    </row>
    <row r="580" spans="1:18" x14ac:dyDescent="0.25">
      <c r="A580"/>
      <c r="B580"/>
      <c r="C580"/>
      <c r="D580"/>
      <c r="E580"/>
      <c r="F580"/>
      <c r="G580"/>
      <c r="H580"/>
      <c r="I580"/>
      <c r="J580"/>
      <c r="K580"/>
      <c r="L580"/>
      <c r="M580"/>
      <c r="N580"/>
      <c r="O580"/>
      <c r="P580"/>
      <c r="Q580"/>
      <c r="R580"/>
    </row>
    <row r="581" spans="1:18" x14ac:dyDescent="0.25">
      <c r="A581"/>
      <c r="B581"/>
      <c r="C581"/>
      <c r="D581"/>
      <c r="E581"/>
      <c r="F581"/>
      <c r="G581"/>
      <c r="H581"/>
      <c r="I581"/>
      <c r="J581"/>
      <c r="K581"/>
      <c r="L581"/>
      <c r="M581"/>
      <c r="N581"/>
      <c r="O581"/>
      <c r="P581"/>
      <c r="Q581"/>
      <c r="R581"/>
    </row>
    <row r="582" spans="1:18" x14ac:dyDescent="0.25">
      <c r="A582"/>
      <c r="B582"/>
      <c r="C582"/>
      <c r="D582"/>
      <c r="E582"/>
      <c r="F582"/>
      <c r="G582"/>
      <c r="H582"/>
      <c r="I582"/>
      <c r="J582"/>
      <c r="K582"/>
      <c r="L582"/>
      <c r="M582"/>
      <c r="N582"/>
      <c r="O582"/>
      <c r="P582"/>
      <c r="Q582"/>
      <c r="R582"/>
    </row>
    <row r="583" spans="1:18" x14ac:dyDescent="0.25">
      <c r="A583"/>
      <c r="B583"/>
      <c r="C583"/>
      <c r="D583"/>
      <c r="E583"/>
      <c r="F583"/>
      <c r="G583"/>
      <c r="H583"/>
      <c r="I583"/>
      <c r="J583"/>
      <c r="K583"/>
      <c r="L583"/>
      <c r="M583"/>
      <c r="N583"/>
      <c r="O583"/>
      <c r="P583"/>
      <c r="Q583"/>
      <c r="R583"/>
    </row>
    <row r="584" spans="1:18" x14ac:dyDescent="0.25">
      <c r="A584"/>
      <c r="B584"/>
      <c r="C584"/>
      <c r="D584"/>
      <c r="E584"/>
      <c r="F584"/>
      <c r="G584"/>
      <c r="H584"/>
      <c r="I584"/>
      <c r="J584"/>
      <c r="K584"/>
      <c r="L584"/>
      <c r="M584"/>
      <c r="N584"/>
      <c r="O584"/>
      <c r="P584"/>
      <c r="Q584"/>
      <c r="R584"/>
    </row>
    <row r="585" spans="1:18" x14ac:dyDescent="0.25">
      <c r="A585"/>
      <c r="B585"/>
      <c r="C585"/>
      <c r="D585"/>
      <c r="E585"/>
      <c r="F585"/>
      <c r="G585"/>
      <c r="H585"/>
      <c r="I585"/>
      <c r="J585"/>
      <c r="K585"/>
      <c r="L585"/>
      <c r="M585"/>
      <c r="N585"/>
      <c r="O585"/>
      <c r="P585"/>
      <c r="Q585"/>
      <c r="R585"/>
    </row>
    <row r="586" spans="1:18" x14ac:dyDescent="0.25">
      <c r="A586"/>
      <c r="B586"/>
      <c r="C586"/>
      <c r="D586"/>
      <c r="E586"/>
      <c r="F586"/>
      <c r="G586"/>
      <c r="H586"/>
      <c r="I586"/>
      <c r="J586"/>
      <c r="K586"/>
      <c r="L586"/>
      <c r="M586"/>
      <c r="N586"/>
      <c r="O586"/>
      <c r="P586"/>
      <c r="Q586"/>
      <c r="R586"/>
    </row>
    <row r="587" spans="1:18" x14ac:dyDescent="0.25">
      <c r="A587"/>
      <c r="B587"/>
      <c r="C587"/>
      <c r="D587"/>
      <c r="E587"/>
      <c r="F587"/>
      <c r="G587"/>
      <c r="H587"/>
      <c r="I587"/>
      <c r="J587"/>
      <c r="K587"/>
      <c r="L587"/>
      <c r="M587"/>
      <c r="N587"/>
      <c r="O587"/>
      <c r="P587"/>
      <c r="Q587"/>
      <c r="R587"/>
    </row>
    <row r="588" spans="1:18" x14ac:dyDescent="0.25">
      <c r="A588"/>
      <c r="B588"/>
      <c r="C588"/>
      <c r="D588"/>
      <c r="E588"/>
      <c r="F588"/>
      <c r="G588"/>
      <c r="H588"/>
      <c r="I588"/>
      <c r="J588"/>
      <c r="K588"/>
      <c r="L588"/>
      <c r="M588"/>
      <c r="N588"/>
      <c r="O588"/>
      <c r="P588"/>
      <c r="Q588"/>
      <c r="R588"/>
    </row>
    <row r="589" spans="1:18" x14ac:dyDescent="0.25">
      <c r="A589"/>
      <c r="B589"/>
      <c r="C589"/>
      <c r="D589"/>
      <c r="E589"/>
      <c r="F589"/>
      <c r="G589"/>
      <c r="H589"/>
      <c r="I589"/>
      <c r="J589"/>
      <c r="K589"/>
      <c r="L589"/>
      <c r="M589"/>
      <c r="N589"/>
      <c r="O589"/>
      <c r="P589"/>
      <c r="Q589"/>
      <c r="R589"/>
    </row>
    <row r="590" spans="1:18" x14ac:dyDescent="0.25">
      <c r="A590"/>
      <c r="B590"/>
      <c r="C590"/>
      <c r="D590"/>
      <c r="E590"/>
      <c r="F590"/>
      <c r="G590"/>
      <c r="H590"/>
      <c r="I590"/>
      <c r="J590"/>
      <c r="K590"/>
      <c r="L590"/>
      <c r="M590"/>
      <c r="N590"/>
      <c r="O590"/>
      <c r="P590"/>
      <c r="Q590"/>
      <c r="R590"/>
    </row>
    <row r="591" spans="1:18" x14ac:dyDescent="0.25">
      <c r="A591"/>
      <c r="B591"/>
      <c r="C591"/>
      <c r="D591"/>
      <c r="E591"/>
      <c r="F591"/>
      <c r="G591"/>
      <c r="H591"/>
      <c r="I591"/>
      <c r="J591"/>
      <c r="K591"/>
      <c r="L591"/>
      <c r="M591"/>
      <c r="N591"/>
      <c r="O591"/>
      <c r="P591"/>
      <c r="Q591"/>
      <c r="R591"/>
    </row>
    <row r="592" spans="1:18" x14ac:dyDescent="0.25">
      <c r="A592"/>
      <c r="B592"/>
      <c r="C592"/>
      <c r="D592"/>
      <c r="E592"/>
      <c r="F592"/>
      <c r="G592"/>
      <c r="H592"/>
      <c r="I592"/>
      <c r="J592"/>
      <c r="K592"/>
      <c r="L592"/>
      <c r="M592"/>
      <c r="N592"/>
      <c r="O592"/>
      <c r="P592"/>
      <c r="Q592"/>
      <c r="R592"/>
    </row>
    <row r="593" spans="1:18" x14ac:dyDescent="0.25">
      <c r="A593"/>
      <c r="B593"/>
      <c r="C593"/>
      <c r="D593"/>
      <c r="E593"/>
      <c r="F593"/>
      <c r="G593"/>
      <c r="H593"/>
      <c r="I593"/>
      <c r="J593"/>
      <c r="K593"/>
      <c r="L593"/>
      <c r="M593"/>
      <c r="N593"/>
      <c r="O593"/>
      <c r="P593"/>
      <c r="Q593"/>
      <c r="R593"/>
    </row>
    <row r="594" spans="1:18" x14ac:dyDescent="0.25">
      <c r="A594"/>
      <c r="B594"/>
      <c r="C594"/>
      <c r="D594"/>
      <c r="E594"/>
      <c r="F594"/>
      <c r="G594"/>
      <c r="H594"/>
      <c r="I594"/>
      <c r="J594"/>
      <c r="K594"/>
      <c r="L594"/>
      <c r="M594"/>
      <c r="N594"/>
      <c r="O594"/>
      <c r="P594"/>
      <c r="Q594"/>
      <c r="R594"/>
    </row>
    <row r="595" spans="1:18" x14ac:dyDescent="0.25">
      <c r="A595"/>
      <c r="B595"/>
      <c r="C595"/>
      <c r="D595"/>
      <c r="E595"/>
      <c r="F595"/>
      <c r="G595"/>
      <c r="H595"/>
      <c r="I595"/>
      <c r="J595"/>
      <c r="K595"/>
      <c r="L595"/>
      <c r="M595"/>
      <c r="N595"/>
      <c r="O595"/>
      <c r="P595"/>
      <c r="Q595"/>
      <c r="R595"/>
    </row>
    <row r="596" spans="1:18" x14ac:dyDescent="0.25">
      <c r="A596"/>
      <c r="B596"/>
      <c r="C596"/>
      <c r="D596"/>
      <c r="E596"/>
      <c r="F596"/>
      <c r="G596"/>
      <c r="H596"/>
      <c r="I596"/>
      <c r="J596"/>
      <c r="K596"/>
      <c r="L596"/>
      <c r="M596"/>
      <c r="N596"/>
      <c r="O596"/>
      <c r="P596"/>
      <c r="Q596"/>
      <c r="R596"/>
    </row>
    <row r="597" spans="1:18" x14ac:dyDescent="0.25">
      <c r="A597"/>
      <c r="B597"/>
      <c r="C597"/>
      <c r="D597"/>
      <c r="E597"/>
      <c r="F597"/>
      <c r="G597"/>
      <c r="H597"/>
      <c r="I597"/>
      <c r="J597"/>
      <c r="K597"/>
      <c r="L597"/>
      <c r="M597"/>
      <c r="N597"/>
      <c r="O597"/>
      <c r="P597"/>
      <c r="Q597"/>
      <c r="R597"/>
    </row>
    <row r="598" spans="1:18" x14ac:dyDescent="0.25">
      <c r="A598"/>
      <c r="B598"/>
      <c r="C598"/>
      <c r="D598"/>
      <c r="E598"/>
      <c r="F598"/>
      <c r="G598"/>
      <c r="H598"/>
      <c r="I598"/>
      <c r="J598"/>
      <c r="K598"/>
      <c r="L598"/>
      <c r="M598"/>
      <c r="N598"/>
      <c r="O598"/>
      <c r="P598"/>
      <c r="Q598"/>
      <c r="R598"/>
    </row>
    <row r="599" spans="1:18" x14ac:dyDescent="0.25">
      <c r="A599"/>
      <c r="B599"/>
      <c r="C599"/>
      <c r="D599"/>
      <c r="E599"/>
      <c r="F599"/>
      <c r="G599"/>
      <c r="H599"/>
      <c r="I599"/>
      <c r="J599"/>
      <c r="K599"/>
      <c r="L599"/>
      <c r="M599"/>
      <c r="N599"/>
      <c r="O599"/>
      <c r="P599"/>
      <c r="Q599"/>
      <c r="R599"/>
    </row>
    <row r="600" spans="1:18" x14ac:dyDescent="0.25">
      <c r="A600"/>
      <c r="B600"/>
      <c r="C600"/>
      <c r="D600"/>
      <c r="E600"/>
      <c r="F600"/>
      <c r="G600"/>
      <c r="H600"/>
      <c r="I600"/>
      <c r="J600"/>
      <c r="K600"/>
      <c r="L600"/>
      <c r="M600"/>
      <c r="N600"/>
      <c r="O600"/>
      <c r="P600"/>
      <c r="Q600"/>
      <c r="R600"/>
    </row>
    <row r="601" spans="1:18" x14ac:dyDescent="0.25">
      <c r="A601"/>
      <c r="B601"/>
      <c r="C601"/>
      <c r="D601"/>
      <c r="E601"/>
      <c r="F601"/>
      <c r="G601"/>
      <c r="H601"/>
      <c r="I601"/>
      <c r="J601"/>
      <c r="K601"/>
      <c r="L601"/>
      <c r="M601"/>
      <c r="N601"/>
      <c r="O601"/>
      <c r="P601"/>
      <c r="Q601"/>
      <c r="R601"/>
    </row>
    <row r="602" spans="1:18" x14ac:dyDescent="0.25">
      <c r="A602"/>
      <c r="B602"/>
      <c r="C602"/>
      <c r="D602"/>
      <c r="E602"/>
      <c r="F602"/>
      <c r="G602"/>
      <c r="H602"/>
      <c r="I602"/>
      <c r="J602"/>
      <c r="K602"/>
      <c r="L602"/>
      <c r="M602"/>
      <c r="N602"/>
      <c r="O602"/>
      <c r="P602"/>
      <c r="Q602"/>
      <c r="R602"/>
    </row>
    <row r="603" spans="1:18" x14ac:dyDescent="0.25">
      <c r="A603"/>
      <c r="B603"/>
      <c r="C603"/>
      <c r="D603"/>
      <c r="E603"/>
      <c r="F603"/>
      <c r="G603"/>
      <c r="H603"/>
      <c r="I603"/>
      <c r="J603"/>
      <c r="K603"/>
      <c r="L603"/>
      <c r="M603"/>
      <c r="N603"/>
      <c r="O603"/>
      <c r="P603"/>
      <c r="Q603"/>
      <c r="R603"/>
    </row>
    <row r="604" spans="1:18" x14ac:dyDescent="0.25">
      <c r="A604"/>
      <c r="B604"/>
      <c r="C604"/>
      <c r="D604"/>
      <c r="E604"/>
      <c r="F604"/>
      <c r="G604"/>
      <c r="H604"/>
      <c r="I604"/>
      <c r="J604"/>
      <c r="K604"/>
      <c r="L604"/>
      <c r="M604"/>
      <c r="N604"/>
      <c r="O604"/>
      <c r="P604"/>
      <c r="Q604"/>
      <c r="R604"/>
    </row>
    <row r="605" spans="1:18" x14ac:dyDescent="0.25">
      <c r="A605"/>
      <c r="B605"/>
      <c r="C605"/>
      <c r="D605"/>
      <c r="E605"/>
      <c r="F605"/>
      <c r="G605"/>
      <c r="H605"/>
      <c r="I605"/>
      <c r="J605"/>
      <c r="K605"/>
      <c r="L605"/>
      <c r="M605"/>
      <c r="N605"/>
      <c r="O605"/>
      <c r="P605"/>
      <c r="Q605"/>
      <c r="R605"/>
    </row>
    <row r="606" spans="1:18" x14ac:dyDescent="0.25">
      <c r="A606"/>
      <c r="B606"/>
      <c r="C606"/>
      <c r="D606"/>
      <c r="E606"/>
      <c r="F606"/>
      <c r="G606"/>
      <c r="H606"/>
      <c r="I606"/>
      <c r="J606"/>
      <c r="K606"/>
      <c r="L606"/>
      <c r="M606"/>
      <c r="N606"/>
      <c r="O606"/>
      <c r="P606"/>
      <c r="Q606"/>
      <c r="R606"/>
    </row>
    <row r="607" spans="1:18" x14ac:dyDescent="0.25">
      <c r="A607"/>
      <c r="B607"/>
      <c r="C607"/>
      <c r="D607"/>
      <c r="E607"/>
      <c r="F607"/>
      <c r="G607"/>
      <c r="H607"/>
      <c r="I607"/>
      <c r="J607"/>
      <c r="K607"/>
      <c r="L607"/>
      <c r="M607"/>
      <c r="N607"/>
      <c r="O607"/>
      <c r="P607"/>
      <c r="Q607"/>
      <c r="R607"/>
    </row>
    <row r="608" spans="1:18" x14ac:dyDescent="0.25">
      <c r="A608"/>
      <c r="B608"/>
      <c r="C608"/>
      <c r="D608"/>
      <c r="E608"/>
      <c r="F608"/>
      <c r="G608"/>
      <c r="H608"/>
      <c r="I608"/>
      <c r="J608"/>
      <c r="K608"/>
      <c r="L608"/>
      <c r="M608"/>
      <c r="N608"/>
      <c r="O608"/>
      <c r="P608"/>
      <c r="Q608"/>
      <c r="R608"/>
    </row>
    <row r="609" spans="1:18" x14ac:dyDescent="0.25">
      <c r="A609"/>
      <c r="B609"/>
      <c r="C609"/>
      <c r="D609"/>
      <c r="E609"/>
      <c r="F609"/>
      <c r="G609"/>
      <c r="H609"/>
      <c r="I609"/>
      <c r="J609"/>
      <c r="K609"/>
      <c r="L609"/>
      <c r="M609"/>
      <c r="N609"/>
      <c r="O609"/>
      <c r="P609"/>
      <c r="Q609"/>
      <c r="R609"/>
    </row>
    <row r="610" spans="1:18" x14ac:dyDescent="0.25">
      <c r="A610"/>
      <c r="B610"/>
      <c r="C610"/>
      <c r="D610"/>
      <c r="E610"/>
      <c r="F610"/>
      <c r="G610"/>
      <c r="H610"/>
      <c r="I610"/>
      <c r="J610"/>
      <c r="K610"/>
      <c r="L610"/>
      <c r="M610"/>
      <c r="N610"/>
      <c r="O610"/>
      <c r="P610"/>
      <c r="Q610"/>
      <c r="R610"/>
    </row>
    <row r="611" spans="1:18" x14ac:dyDescent="0.25">
      <c r="A611"/>
      <c r="B611"/>
      <c r="C611"/>
      <c r="D611"/>
      <c r="E611"/>
      <c r="F611"/>
      <c r="G611"/>
      <c r="H611"/>
      <c r="I611"/>
      <c r="J611"/>
      <c r="K611"/>
      <c r="L611"/>
      <c r="M611"/>
      <c r="N611"/>
      <c r="O611"/>
      <c r="P611"/>
      <c r="Q611"/>
      <c r="R611"/>
    </row>
    <row r="612" spans="1:18" x14ac:dyDescent="0.25">
      <c r="A612"/>
      <c r="B612"/>
      <c r="C612"/>
      <c r="D612"/>
      <c r="E612"/>
      <c r="F612"/>
      <c r="G612"/>
      <c r="H612"/>
      <c r="I612"/>
      <c r="J612"/>
      <c r="K612"/>
      <c r="L612"/>
      <c r="M612"/>
      <c r="N612"/>
      <c r="O612"/>
      <c r="P612"/>
      <c r="Q612"/>
      <c r="R612"/>
    </row>
    <row r="613" spans="1:18" x14ac:dyDescent="0.25">
      <c r="A613"/>
      <c r="B613"/>
      <c r="C613"/>
      <c r="D613"/>
      <c r="E613"/>
      <c r="F613"/>
      <c r="G613"/>
      <c r="H613"/>
      <c r="I613"/>
      <c r="J613"/>
      <c r="K613"/>
      <c r="L613"/>
      <c r="M613"/>
      <c r="N613"/>
      <c r="O613"/>
      <c r="P613"/>
      <c r="Q613"/>
      <c r="R613"/>
    </row>
    <row r="614" spans="1:18" x14ac:dyDescent="0.25">
      <c r="A614"/>
      <c r="B614"/>
      <c r="C614"/>
      <c r="D614"/>
      <c r="E614"/>
      <c r="F614"/>
      <c r="G614"/>
      <c r="H614"/>
      <c r="I614"/>
      <c r="J614"/>
      <c r="K614"/>
      <c r="L614"/>
      <c r="M614"/>
      <c r="N614"/>
      <c r="O614"/>
      <c r="P614"/>
      <c r="Q614"/>
      <c r="R614"/>
    </row>
    <row r="615" spans="1:18" x14ac:dyDescent="0.25">
      <c r="A615"/>
      <c r="B615"/>
      <c r="C615"/>
      <c r="D615"/>
      <c r="E615"/>
      <c r="F615"/>
      <c r="G615"/>
      <c r="H615"/>
      <c r="I615"/>
      <c r="J615"/>
      <c r="K615"/>
      <c r="L615"/>
      <c r="M615"/>
      <c r="N615"/>
      <c r="O615"/>
      <c r="P615"/>
      <c r="Q615"/>
      <c r="R615"/>
    </row>
    <row r="616" spans="1:18" x14ac:dyDescent="0.25">
      <c r="A616"/>
      <c r="B616"/>
      <c r="C616"/>
      <c r="D616"/>
      <c r="E616"/>
      <c r="F616"/>
      <c r="G616"/>
      <c r="H616"/>
      <c r="I616"/>
      <c r="J616"/>
      <c r="K616"/>
      <c r="L616"/>
      <c r="M616"/>
      <c r="N616"/>
      <c r="O616"/>
      <c r="P616"/>
      <c r="Q616"/>
      <c r="R616"/>
    </row>
    <row r="617" spans="1:18" x14ac:dyDescent="0.25">
      <c r="A617"/>
      <c r="B617"/>
      <c r="C617"/>
      <c r="D617"/>
      <c r="E617"/>
      <c r="F617"/>
      <c r="G617"/>
      <c r="H617"/>
      <c r="I617"/>
      <c r="J617"/>
      <c r="K617"/>
      <c r="L617"/>
      <c r="M617"/>
      <c r="N617"/>
      <c r="O617"/>
      <c r="P617"/>
      <c r="Q617"/>
      <c r="R617"/>
    </row>
    <row r="618" spans="1:18" x14ac:dyDescent="0.25">
      <c r="A618"/>
      <c r="B618"/>
      <c r="C618"/>
      <c r="D618"/>
      <c r="E618"/>
      <c r="F618"/>
      <c r="G618"/>
      <c r="H618"/>
      <c r="I618"/>
      <c r="J618"/>
      <c r="K618"/>
      <c r="L618"/>
      <c r="M618"/>
      <c r="N618"/>
      <c r="O618"/>
      <c r="P618"/>
      <c r="Q618"/>
      <c r="R618"/>
    </row>
    <row r="619" spans="1:18" x14ac:dyDescent="0.25">
      <c r="A619"/>
      <c r="B619"/>
      <c r="C619"/>
      <c r="D619"/>
      <c r="E619"/>
      <c r="F619"/>
      <c r="G619"/>
      <c r="H619"/>
      <c r="I619"/>
      <c r="J619"/>
      <c r="K619"/>
      <c r="L619"/>
      <c r="M619"/>
      <c r="N619"/>
      <c r="O619"/>
      <c r="P619"/>
      <c r="Q619"/>
      <c r="R619"/>
    </row>
    <row r="620" spans="1:18" x14ac:dyDescent="0.25">
      <c r="A620"/>
      <c r="B620"/>
      <c r="C620"/>
      <c r="D620"/>
      <c r="E620"/>
      <c r="F620"/>
      <c r="G620"/>
      <c r="H620"/>
      <c r="I620"/>
      <c r="J620"/>
      <c r="K620"/>
      <c r="L620"/>
      <c r="M620"/>
      <c r="N620"/>
      <c r="O620"/>
      <c r="P620"/>
      <c r="Q620"/>
      <c r="R620"/>
    </row>
    <row r="621" spans="1:18" x14ac:dyDescent="0.25">
      <c r="A621"/>
      <c r="B621"/>
      <c r="C621"/>
      <c r="D621"/>
      <c r="E621"/>
      <c r="F621"/>
      <c r="G621"/>
      <c r="H621"/>
      <c r="I621"/>
      <c r="J621"/>
      <c r="K621"/>
      <c r="L621"/>
      <c r="M621"/>
      <c r="N621"/>
      <c r="O621"/>
      <c r="P621"/>
      <c r="Q621"/>
      <c r="R621"/>
    </row>
    <row r="622" spans="1:18" x14ac:dyDescent="0.25">
      <c r="A622"/>
      <c r="B622"/>
      <c r="C622"/>
      <c r="D622"/>
      <c r="E622"/>
      <c r="F622"/>
      <c r="G622"/>
      <c r="H622"/>
      <c r="I622"/>
      <c r="J622"/>
      <c r="K622"/>
      <c r="L622"/>
      <c r="M622"/>
      <c r="N622"/>
      <c r="O622"/>
      <c r="P622"/>
      <c r="Q622"/>
      <c r="R622"/>
    </row>
    <row r="623" spans="1:18" x14ac:dyDescent="0.25">
      <c r="A623"/>
      <c r="B623"/>
      <c r="C623"/>
      <c r="D623"/>
      <c r="E623"/>
      <c r="F623"/>
      <c r="G623"/>
      <c r="H623"/>
      <c r="I623"/>
      <c r="J623"/>
      <c r="K623"/>
      <c r="L623"/>
      <c r="M623"/>
      <c r="N623"/>
      <c r="O623"/>
      <c r="P623"/>
      <c r="Q623"/>
      <c r="R623"/>
    </row>
    <row r="624" spans="1:18" x14ac:dyDescent="0.25">
      <c r="A624"/>
      <c r="B624"/>
      <c r="C624"/>
      <c r="D624"/>
      <c r="E624"/>
      <c r="F624"/>
      <c r="G624"/>
      <c r="H624"/>
      <c r="I624"/>
      <c r="J624"/>
      <c r="K624"/>
      <c r="L624"/>
      <c r="M624"/>
      <c r="N624"/>
      <c r="O624"/>
      <c r="P624"/>
      <c r="Q624"/>
      <c r="R624"/>
    </row>
    <row r="625" spans="1:18" x14ac:dyDescent="0.25">
      <c r="A625"/>
      <c r="B625"/>
      <c r="C625"/>
      <c r="D625"/>
      <c r="E625"/>
      <c r="F625"/>
      <c r="G625"/>
      <c r="H625"/>
      <c r="I625"/>
      <c r="J625"/>
      <c r="K625"/>
      <c r="L625"/>
      <c r="M625"/>
      <c r="N625"/>
      <c r="O625"/>
      <c r="P625"/>
      <c r="Q625"/>
      <c r="R625"/>
    </row>
    <row r="626" spans="1:18" x14ac:dyDescent="0.25">
      <c r="A626"/>
      <c r="B626"/>
      <c r="C626"/>
      <c r="D626"/>
      <c r="E626"/>
      <c r="F626"/>
      <c r="G626"/>
      <c r="H626"/>
      <c r="I626"/>
      <c r="J626"/>
      <c r="K626"/>
      <c r="L626"/>
      <c r="M626"/>
      <c r="N626"/>
      <c r="O626"/>
      <c r="P626"/>
      <c r="Q626"/>
      <c r="R626"/>
    </row>
    <row r="627" spans="1:18" x14ac:dyDescent="0.25">
      <c r="A627"/>
      <c r="B627"/>
      <c r="C627"/>
      <c r="D627"/>
      <c r="E627"/>
      <c r="F627"/>
      <c r="G627"/>
      <c r="H627"/>
      <c r="I627"/>
      <c r="J627"/>
      <c r="K627"/>
      <c r="L627"/>
      <c r="M627"/>
      <c r="N627"/>
      <c r="O627"/>
      <c r="P627"/>
      <c r="Q627"/>
      <c r="R627"/>
    </row>
    <row r="628" spans="1:18" x14ac:dyDescent="0.25">
      <c r="A628"/>
      <c r="B628"/>
      <c r="C628"/>
      <c r="D628"/>
      <c r="E628"/>
      <c r="F628"/>
      <c r="G628"/>
      <c r="H628"/>
      <c r="I628"/>
      <c r="J628"/>
      <c r="K628"/>
      <c r="L628"/>
      <c r="M628"/>
      <c r="N628"/>
      <c r="O628"/>
      <c r="P628"/>
      <c r="Q628"/>
      <c r="R628"/>
    </row>
    <row r="629" spans="1:18" x14ac:dyDescent="0.25">
      <c r="A629"/>
      <c r="B629"/>
      <c r="C629"/>
      <c r="D629"/>
      <c r="E629"/>
      <c r="F629"/>
      <c r="G629"/>
      <c r="H629"/>
      <c r="I629"/>
      <c r="J629"/>
      <c r="K629"/>
      <c r="L629"/>
      <c r="M629"/>
      <c r="N629"/>
      <c r="O629"/>
      <c r="P629"/>
      <c r="Q629"/>
      <c r="R629"/>
    </row>
    <row r="630" spans="1:18" x14ac:dyDescent="0.25">
      <c r="A630"/>
      <c r="B630"/>
      <c r="C630"/>
      <c r="D630"/>
      <c r="E630"/>
      <c r="F630"/>
      <c r="G630"/>
      <c r="H630"/>
      <c r="I630"/>
      <c r="J630"/>
      <c r="K630"/>
      <c r="L630"/>
      <c r="M630"/>
      <c r="N630"/>
      <c r="O630"/>
      <c r="P630"/>
      <c r="Q630"/>
      <c r="R630"/>
    </row>
    <row r="631" spans="1:18" x14ac:dyDescent="0.25">
      <c r="A631"/>
      <c r="B631"/>
      <c r="C631"/>
      <c r="D631"/>
      <c r="E631"/>
      <c r="F631"/>
      <c r="G631"/>
      <c r="H631"/>
      <c r="I631"/>
      <c r="J631"/>
      <c r="K631"/>
      <c r="L631"/>
      <c r="M631"/>
      <c r="N631"/>
      <c r="O631"/>
      <c r="P631"/>
      <c r="Q631"/>
      <c r="R631"/>
    </row>
    <row r="632" spans="1:18" x14ac:dyDescent="0.25">
      <c r="A632"/>
      <c r="B632"/>
      <c r="C632"/>
      <c r="D632"/>
      <c r="E632"/>
      <c r="F632"/>
      <c r="G632"/>
      <c r="H632"/>
      <c r="I632"/>
      <c r="J632"/>
      <c r="K632"/>
      <c r="L632"/>
      <c r="M632"/>
      <c r="N632"/>
      <c r="O632"/>
      <c r="P632"/>
      <c r="Q632"/>
      <c r="R632"/>
    </row>
    <row r="633" spans="1:18" x14ac:dyDescent="0.25">
      <c r="A633"/>
      <c r="B633"/>
      <c r="C633"/>
      <c r="D633"/>
      <c r="E633"/>
      <c r="F633"/>
      <c r="G633"/>
      <c r="H633"/>
      <c r="I633"/>
      <c r="J633"/>
      <c r="K633"/>
      <c r="L633"/>
      <c r="M633"/>
      <c r="N633"/>
      <c r="O633"/>
      <c r="P633"/>
      <c r="Q633"/>
      <c r="R633"/>
    </row>
    <row r="634" spans="1:18" x14ac:dyDescent="0.25">
      <c r="A634"/>
      <c r="B634"/>
      <c r="C634"/>
      <c r="D634"/>
      <c r="E634"/>
      <c r="F634"/>
      <c r="G634"/>
      <c r="H634"/>
      <c r="I634"/>
      <c r="J634"/>
      <c r="K634"/>
      <c r="L634"/>
      <c r="M634"/>
      <c r="N634"/>
      <c r="O634"/>
      <c r="P634"/>
      <c r="Q634"/>
      <c r="R634"/>
    </row>
    <row r="635" spans="1:18" x14ac:dyDescent="0.25">
      <c r="A635"/>
      <c r="B635"/>
      <c r="C635"/>
      <c r="D635"/>
      <c r="E635"/>
      <c r="F635"/>
      <c r="G635"/>
      <c r="H635"/>
      <c r="I635"/>
      <c r="J635"/>
      <c r="K635"/>
      <c r="L635"/>
      <c r="M635"/>
      <c r="N635"/>
      <c r="O635"/>
      <c r="P635"/>
      <c r="Q635"/>
      <c r="R635"/>
    </row>
    <row r="636" spans="1:18" x14ac:dyDescent="0.25">
      <c r="A636"/>
      <c r="B636"/>
      <c r="C636"/>
      <c r="D636"/>
      <c r="E636"/>
      <c r="F636"/>
      <c r="G636"/>
      <c r="H636"/>
      <c r="I636"/>
      <c r="J636"/>
      <c r="K636"/>
      <c r="L636"/>
      <c r="M636"/>
      <c r="N636"/>
      <c r="O636"/>
      <c r="P636"/>
      <c r="Q636"/>
      <c r="R636"/>
    </row>
    <row r="637" spans="1:18" x14ac:dyDescent="0.25">
      <c r="A637"/>
      <c r="B637"/>
      <c r="C637"/>
      <c r="D637"/>
      <c r="E637"/>
      <c r="F637"/>
      <c r="G637"/>
      <c r="H637"/>
      <c r="I637"/>
      <c r="J637"/>
      <c r="K637"/>
      <c r="L637"/>
      <c r="M637"/>
      <c r="N637"/>
      <c r="O637"/>
      <c r="P637"/>
      <c r="Q637"/>
      <c r="R637"/>
    </row>
    <row r="638" spans="1:18" x14ac:dyDescent="0.25">
      <c r="A638"/>
      <c r="B638"/>
      <c r="C638"/>
      <c r="D638"/>
      <c r="E638"/>
      <c r="F638"/>
      <c r="G638"/>
      <c r="H638"/>
      <c r="I638"/>
      <c r="J638"/>
      <c r="K638"/>
      <c r="L638"/>
      <c r="M638"/>
      <c r="N638"/>
      <c r="O638"/>
      <c r="P638"/>
      <c r="Q638"/>
      <c r="R638"/>
    </row>
  </sheetData>
  <autoFilter ref="A1:AL109"/>
  <sortState ref="S44:AD44">
    <sortCondition ref="S44"/>
  </sortState>
  <pageMargins left="0.7" right="0.7" top="0.75" bottom="0.75" header="0.3" footer="0.3"/>
  <pageSetup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638"/>
  <sheetViews>
    <sheetView zoomScale="85" zoomScaleNormal="85" workbookViewId="0"/>
  </sheetViews>
  <sheetFormatPr baseColWidth="10" defaultRowHeight="12.75" x14ac:dyDescent="0.2"/>
  <cols>
    <col min="1" max="2" width="11.42578125" style="3"/>
    <col min="3" max="3" width="11.28515625" style="29" customWidth="1"/>
    <col min="4" max="6" width="11.42578125" style="3"/>
    <col min="7" max="9" width="11.42578125" style="3" customWidth="1"/>
    <col min="10" max="10" width="13.7109375" style="3" customWidth="1"/>
    <col min="11" max="11" width="13.28515625" style="3" customWidth="1"/>
    <col min="12" max="12" width="11.42578125" style="3" customWidth="1"/>
    <col min="13" max="13" width="17.42578125" style="3" customWidth="1"/>
    <col min="14" max="14" width="15.7109375" style="3" customWidth="1"/>
    <col min="15" max="15" width="17.42578125" style="3" customWidth="1"/>
    <col min="16" max="16" width="13.42578125" style="3" customWidth="1"/>
    <col min="17" max="17" width="17.42578125" style="3" customWidth="1"/>
    <col min="18" max="18" width="13.42578125" style="3" customWidth="1"/>
    <col min="19" max="19" width="17.42578125" style="3" customWidth="1"/>
    <col min="20" max="20" width="11.42578125" style="3" customWidth="1"/>
    <col min="21" max="21" width="17.42578125" style="3" customWidth="1"/>
    <col min="22" max="22" width="11.42578125" style="3" customWidth="1"/>
    <col min="23" max="23" width="17.42578125" style="3" customWidth="1"/>
    <col min="24" max="24" width="11.42578125" style="3" customWidth="1"/>
    <col min="25" max="258" width="11.42578125" style="3"/>
    <col min="259" max="259" width="11.28515625" style="3" customWidth="1"/>
    <col min="260" max="262" width="11.42578125" style="3"/>
    <col min="263" max="265" width="11.42578125" style="3" customWidth="1"/>
    <col min="266" max="266" width="13.7109375" style="3" customWidth="1"/>
    <col min="267" max="267" width="13.28515625" style="3" customWidth="1"/>
    <col min="268" max="268" width="11.42578125" style="3" customWidth="1"/>
    <col min="269" max="269" width="17.42578125" style="3" customWidth="1"/>
    <col min="270" max="270" width="15.7109375" style="3" customWidth="1"/>
    <col min="271" max="271" width="17.42578125" style="3" customWidth="1"/>
    <col min="272" max="272" width="13.42578125" style="3" customWidth="1"/>
    <col min="273" max="273" width="17.42578125" style="3" customWidth="1"/>
    <col min="274" max="274" width="13.42578125" style="3" customWidth="1"/>
    <col min="275" max="275" width="17.42578125" style="3" customWidth="1"/>
    <col min="276" max="276" width="11.42578125" style="3" customWidth="1"/>
    <col min="277" max="277" width="17.42578125" style="3" customWidth="1"/>
    <col min="278" max="278" width="11.42578125" style="3" customWidth="1"/>
    <col min="279" max="279" width="17.42578125" style="3" customWidth="1"/>
    <col min="280" max="280" width="11.42578125" style="3" customWidth="1"/>
    <col min="281" max="514" width="11.42578125" style="3"/>
    <col min="515" max="515" width="11.28515625" style="3" customWidth="1"/>
    <col min="516" max="518" width="11.42578125" style="3"/>
    <col min="519" max="521" width="11.42578125" style="3" customWidth="1"/>
    <col min="522" max="522" width="13.7109375" style="3" customWidth="1"/>
    <col min="523" max="523" width="13.28515625" style="3" customWidth="1"/>
    <col min="524" max="524" width="11.42578125" style="3" customWidth="1"/>
    <col min="525" max="525" width="17.42578125" style="3" customWidth="1"/>
    <col min="526" max="526" width="15.7109375" style="3" customWidth="1"/>
    <col min="527" max="527" width="17.42578125" style="3" customWidth="1"/>
    <col min="528" max="528" width="13.42578125" style="3" customWidth="1"/>
    <col min="529" max="529" width="17.42578125" style="3" customWidth="1"/>
    <col min="530" max="530" width="13.42578125" style="3" customWidth="1"/>
    <col min="531" max="531" width="17.42578125" style="3" customWidth="1"/>
    <col min="532" max="532" width="11.42578125" style="3" customWidth="1"/>
    <col min="533" max="533" width="17.42578125" style="3" customWidth="1"/>
    <col min="534" max="534" width="11.42578125" style="3" customWidth="1"/>
    <col min="535" max="535" width="17.42578125" style="3" customWidth="1"/>
    <col min="536" max="536" width="11.42578125" style="3" customWidth="1"/>
    <col min="537" max="770" width="11.42578125" style="3"/>
    <col min="771" max="771" width="11.28515625" style="3" customWidth="1"/>
    <col min="772" max="774" width="11.42578125" style="3"/>
    <col min="775" max="777" width="11.42578125" style="3" customWidth="1"/>
    <col min="778" max="778" width="13.7109375" style="3" customWidth="1"/>
    <col min="779" max="779" width="13.28515625" style="3" customWidth="1"/>
    <col min="780" max="780" width="11.42578125" style="3" customWidth="1"/>
    <col min="781" max="781" width="17.42578125" style="3" customWidth="1"/>
    <col min="782" max="782" width="15.7109375" style="3" customWidth="1"/>
    <col min="783" max="783" width="17.42578125" style="3" customWidth="1"/>
    <col min="784" max="784" width="13.42578125" style="3" customWidth="1"/>
    <col min="785" max="785" width="17.42578125" style="3" customWidth="1"/>
    <col min="786" max="786" width="13.42578125" style="3" customWidth="1"/>
    <col min="787" max="787" width="17.42578125" style="3" customWidth="1"/>
    <col min="788" max="788" width="11.42578125" style="3" customWidth="1"/>
    <col min="789" max="789" width="17.42578125" style="3" customWidth="1"/>
    <col min="790" max="790" width="11.42578125" style="3" customWidth="1"/>
    <col min="791" max="791" width="17.42578125" style="3" customWidth="1"/>
    <col min="792" max="792" width="11.42578125" style="3" customWidth="1"/>
    <col min="793" max="1026" width="11.42578125" style="3"/>
    <col min="1027" max="1027" width="11.28515625" style="3" customWidth="1"/>
    <col min="1028" max="1030" width="11.42578125" style="3"/>
    <col min="1031" max="1033" width="11.42578125" style="3" customWidth="1"/>
    <col min="1034" max="1034" width="13.7109375" style="3" customWidth="1"/>
    <col min="1035" max="1035" width="13.28515625" style="3" customWidth="1"/>
    <col min="1036" max="1036" width="11.42578125" style="3" customWidth="1"/>
    <col min="1037" max="1037" width="17.42578125" style="3" customWidth="1"/>
    <col min="1038" max="1038" width="15.7109375" style="3" customWidth="1"/>
    <col min="1039" max="1039" width="17.42578125" style="3" customWidth="1"/>
    <col min="1040" max="1040" width="13.42578125" style="3" customWidth="1"/>
    <col min="1041" max="1041" width="17.42578125" style="3" customWidth="1"/>
    <col min="1042" max="1042" width="13.42578125" style="3" customWidth="1"/>
    <col min="1043" max="1043" width="17.42578125" style="3" customWidth="1"/>
    <col min="1044" max="1044" width="11.42578125" style="3" customWidth="1"/>
    <col min="1045" max="1045" width="17.42578125" style="3" customWidth="1"/>
    <col min="1046" max="1046" width="11.42578125" style="3" customWidth="1"/>
    <col min="1047" max="1047" width="17.42578125" style="3" customWidth="1"/>
    <col min="1048" max="1048" width="11.42578125" style="3" customWidth="1"/>
    <col min="1049" max="1282" width="11.42578125" style="3"/>
    <col min="1283" max="1283" width="11.28515625" style="3" customWidth="1"/>
    <col min="1284" max="1286" width="11.42578125" style="3"/>
    <col min="1287" max="1289" width="11.42578125" style="3" customWidth="1"/>
    <col min="1290" max="1290" width="13.7109375" style="3" customWidth="1"/>
    <col min="1291" max="1291" width="13.28515625" style="3" customWidth="1"/>
    <col min="1292" max="1292" width="11.42578125" style="3" customWidth="1"/>
    <col min="1293" max="1293" width="17.42578125" style="3" customWidth="1"/>
    <col min="1294" max="1294" width="15.7109375" style="3" customWidth="1"/>
    <col min="1295" max="1295" width="17.42578125" style="3" customWidth="1"/>
    <col min="1296" max="1296" width="13.42578125" style="3" customWidth="1"/>
    <col min="1297" max="1297" width="17.42578125" style="3" customWidth="1"/>
    <col min="1298" max="1298" width="13.42578125" style="3" customWidth="1"/>
    <col min="1299" max="1299" width="17.42578125" style="3" customWidth="1"/>
    <col min="1300" max="1300" width="11.42578125" style="3" customWidth="1"/>
    <col min="1301" max="1301" width="17.42578125" style="3" customWidth="1"/>
    <col min="1302" max="1302" width="11.42578125" style="3" customWidth="1"/>
    <col min="1303" max="1303" width="17.42578125" style="3" customWidth="1"/>
    <col min="1304" max="1304" width="11.42578125" style="3" customWidth="1"/>
    <col min="1305" max="1538" width="11.42578125" style="3"/>
    <col min="1539" max="1539" width="11.28515625" style="3" customWidth="1"/>
    <col min="1540" max="1542" width="11.42578125" style="3"/>
    <col min="1543" max="1545" width="11.42578125" style="3" customWidth="1"/>
    <col min="1546" max="1546" width="13.7109375" style="3" customWidth="1"/>
    <col min="1547" max="1547" width="13.28515625" style="3" customWidth="1"/>
    <col min="1548" max="1548" width="11.42578125" style="3" customWidth="1"/>
    <col min="1549" max="1549" width="17.42578125" style="3" customWidth="1"/>
    <col min="1550" max="1550" width="15.7109375" style="3" customWidth="1"/>
    <col min="1551" max="1551" width="17.42578125" style="3" customWidth="1"/>
    <col min="1552" max="1552" width="13.42578125" style="3" customWidth="1"/>
    <col min="1553" max="1553" width="17.42578125" style="3" customWidth="1"/>
    <col min="1554" max="1554" width="13.42578125" style="3" customWidth="1"/>
    <col min="1555" max="1555" width="17.42578125" style="3" customWidth="1"/>
    <col min="1556" max="1556" width="11.42578125" style="3" customWidth="1"/>
    <col min="1557" max="1557" width="17.42578125" style="3" customWidth="1"/>
    <col min="1558" max="1558" width="11.42578125" style="3" customWidth="1"/>
    <col min="1559" max="1559" width="17.42578125" style="3" customWidth="1"/>
    <col min="1560" max="1560" width="11.42578125" style="3" customWidth="1"/>
    <col min="1561" max="1794" width="11.42578125" style="3"/>
    <col min="1795" max="1795" width="11.28515625" style="3" customWidth="1"/>
    <col min="1796" max="1798" width="11.42578125" style="3"/>
    <col min="1799" max="1801" width="11.42578125" style="3" customWidth="1"/>
    <col min="1802" max="1802" width="13.7109375" style="3" customWidth="1"/>
    <col min="1803" max="1803" width="13.28515625" style="3" customWidth="1"/>
    <col min="1804" max="1804" width="11.42578125" style="3" customWidth="1"/>
    <col min="1805" max="1805" width="17.42578125" style="3" customWidth="1"/>
    <col min="1806" max="1806" width="15.7109375" style="3" customWidth="1"/>
    <col min="1807" max="1807" width="17.42578125" style="3" customWidth="1"/>
    <col min="1808" max="1808" width="13.42578125" style="3" customWidth="1"/>
    <col min="1809" max="1809" width="17.42578125" style="3" customWidth="1"/>
    <col min="1810" max="1810" width="13.42578125" style="3" customWidth="1"/>
    <col min="1811" max="1811" width="17.42578125" style="3" customWidth="1"/>
    <col min="1812" max="1812" width="11.42578125" style="3" customWidth="1"/>
    <col min="1813" max="1813" width="17.42578125" style="3" customWidth="1"/>
    <col min="1814" max="1814" width="11.42578125" style="3" customWidth="1"/>
    <col min="1815" max="1815" width="17.42578125" style="3" customWidth="1"/>
    <col min="1816" max="1816" width="11.42578125" style="3" customWidth="1"/>
    <col min="1817" max="2050" width="11.42578125" style="3"/>
    <col min="2051" max="2051" width="11.28515625" style="3" customWidth="1"/>
    <col min="2052" max="2054" width="11.42578125" style="3"/>
    <col min="2055" max="2057" width="11.42578125" style="3" customWidth="1"/>
    <col min="2058" max="2058" width="13.7109375" style="3" customWidth="1"/>
    <col min="2059" max="2059" width="13.28515625" style="3" customWidth="1"/>
    <col min="2060" max="2060" width="11.42578125" style="3" customWidth="1"/>
    <col min="2061" max="2061" width="17.42578125" style="3" customWidth="1"/>
    <col min="2062" max="2062" width="15.7109375" style="3" customWidth="1"/>
    <col min="2063" max="2063" width="17.42578125" style="3" customWidth="1"/>
    <col min="2064" max="2064" width="13.42578125" style="3" customWidth="1"/>
    <col min="2065" max="2065" width="17.42578125" style="3" customWidth="1"/>
    <col min="2066" max="2066" width="13.42578125" style="3" customWidth="1"/>
    <col min="2067" max="2067" width="17.42578125" style="3" customWidth="1"/>
    <col min="2068" max="2068" width="11.42578125" style="3" customWidth="1"/>
    <col min="2069" max="2069" width="17.42578125" style="3" customWidth="1"/>
    <col min="2070" max="2070" width="11.42578125" style="3" customWidth="1"/>
    <col min="2071" max="2071" width="17.42578125" style="3" customWidth="1"/>
    <col min="2072" max="2072" width="11.42578125" style="3" customWidth="1"/>
    <col min="2073" max="2306" width="11.42578125" style="3"/>
    <col min="2307" max="2307" width="11.28515625" style="3" customWidth="1"/>
    <col min="2308" max="2310" width="11.42578125" style="3"/>
    <col min="2311" max="2313" width="11.42578125" style="3" customWidth="1"/>
    <col min="2314" max="2314" width="13.7109375" style="3" customWidth="1"/>
    <col min="2315" max="2315" width="13.28515625" style="3" customWidth="1"/>
    <col min="2316" max="2316" width="11.42578125" style="3" customWidth="1"/>
    <col min="2317" max="2317" width="17.42578125" style="3" customWidth="1"/>
    <col min="2318" max="2318" width="15.7109375" style="3" customWidth="1"/>
    <col min="2319" max="2319" width="17.42578125" style="3" customWidth="1"/>
    <col min="2320" max="2320" width="13.42578125" style="3" customWidth="1"/>
    <col min="2321" max="2321" width="17.42578125" style="3" customWidth="1"/>
    <col min="2322" max="2322" width="13.42578125" style="3" customWidth="1"/>
    <col min="2323" max="2323" width="17.42578125" style="3" customWidth="1"/>
    <col min="2324" max="2324" width="11.42578125" style="3" customWidth="1"/>
    <col min="2325" max="2325" width="17.42578125" style="3" customWidth="1"/>
    <col min="2326" max="2326" width="11.42578125" style="3" customWidth="1"/>
    <col min="2327" max="2327" width="17.42578125" style="3" customWidth="1"/>
    <col min="2328" max="2328" width="11.42578125" style="3" customWidth="1"/>
    <col min="2329" max="2562" width="11.42578125" style="3"/>
    <col min="2563" max="2563" width="11.28515625" style="3" customWidth="1"/>
    <col min="2564" max="2566" width="11.42578125" style="3"/>
    <col min="2567" max="2569" width="11.42578125" style="3" customWidth="1"/>
    <col min="2570" max="2570" width="13.7109375" style="3" customWidth="1"/>
    <col min="2571" max="2571" width="13.28515625" style="3" customWidth="1"/>
    <col min="2572" max="2572" width="11.42578125" style="3" customWidth="1"/>
    <col min="2573" max="2573" width="17.42578125" style="3" customWidth="1"/>
    <col min="2574" max="2574" width="15.7109375" style="3" customWidth="1"/>
    <col min="2575" max="2575" width="17.42578125" style="3" customWidth="1"/>
    <col min="2576" max="2576" width="13.42578125" style="3" customWidth="1"/>
    <col min="2577" max="2577" width="17.42578125" style="3" customWidth="1"/>
    <col min="2578" max="2578" width="13.42578125" style="3" customWidth="1"/>
    <col min="2579" max="2579" width="17.42578125" style="3" customWidth="1"/>
    <col min="2580" max="2580" width="11.42578125" style="3" customWidth="1"/>
    <col min="2581" max="2581" width="17.42578125" style="3" customWidth="1"/>
    <col min="2582" max="2582" width="11.42578125" style="3" customWidth="1"/>
    <col min="2583" max="2583" width="17.42578125" style="3" customWidth="1"/>
    <col min="2584" max="2584" width="11.42578125" style="3" customWidth="1"/>
    <col min="2585" max="2818" width="11.42578125" style="3"/>
    <col min="2819" max="2819" width="11.28515625" style="3" customWidth="1"/>
    <col min="2820" max="2822" width="11.42578125" style="3"/>
    <col min="2823" max="2825" width="11.42578125" style="3" customWidth="1"/>
    <col min="2826" max="2826" width="13.7109375" style="3" customWidth="1"/>
    <col min="2827" max="2827" width="13.28515625" style="3" customWidth="1"/>
    <col min="2828" max="2828" width="11.42578125" style="3" customWidth="1"/>
    <col min="2829" max="2829" width="17.42578125" style="3" customWidth="1"/>
    <col min="2830" max="2830" width="15.7109375" style="3" customWidth="1"/>
    <col min="2831" max="2831" width="17.42578125" style="3" customWidth="1"/>
    <col min="2832" max="2832" width="13.42578125" style="3" customWidth="1"/>
    <col min="2833" max="2833" width="17.42578125" style="3" customWidth="1"/>
    <col min="2834" max="2834" width="13.42578125" style="3" customWidth="1"/>
    <col min="2835" max="2835" width="17.42578125" style="3" customWidth="1"/>
    <col min="2836" max="2836" width="11.42578125" style="3" customWidth="1"/>
    <col min="2837" max="2837" width="17.42578125" style="3" customWidth="1"/>
    <col min="2838" max="2838" width="11.42578125" style="3" customWidth="1"/>
    <col min="2839" max="2839" width="17.42578125" style="3" customWidth="1"/>
    <col min="2840" max="2840" width="11.42578125" style="3" customWidth="1"/>
    <col min="2841" max="3074" width="11.42578125" style="3"/>
    <col min="3075" max="3075" width="11.28515625" style="3" customWidth="1"/>
    <col min="3076" max="3078" width="11.42578125" style="3"/>
    <col min="3079" max="3081" width="11.42578125" style="3" customWidth="1"/>
    <col min="3082" max="3082" width="13.7109375" style="3" customWidth="1"/>
    <col min="3083" max="3083" width="13.28515625" style="3" customWidth="1"/>
    <col min="3084" max="3084" width="11.42578125" style="3" customWidth="1"/>
    <col min="3085" max="3085" width="17.42578125" style="3" customWidth="1"/>
    <col min="3086" max="3086" width="15.7109375" style="3" customWidth="1"/>
    <col min="3087" max="3087" width="17.42578125" style="3" customWidth="1"/>
    <col min="3088" max="3088" width="13.42578125" style="3" customWidth="1"/>
    <col min="3089" max="3089" width="17.42578125" style="3" customWidth="1"/>
    <col min="3090" max="3090" width="13.42578125" style="3" customWidth="1"/>
    <col min="3091" max="3091" width="17.42578125" style="3" customWidth="1"/>
    <col min="3092" max="3092" width="11.42578125" style="3" customWidth="1"/>
    <col min="3093" max="3093" width="17.42578125" style="3" customWidth="1"/>
    <col min="3094" max="3094" width="11.42578125" style="3" customWidth="1"/>
    <col min="3095" max="3095" width="17.42578125" style="3" customWidth="1"/>
    <col min="3096" max="3096" width="11.42578125" style="3" customWidth="1"/>
    <col min="3097" max="3330" width="11.42578125" style="3"/>
    <col min="3331" max="3331" width="11.28515625" style="3" customWidth="1"/>
    <col min="3332" max="3334" width="11.42578125" style="3"/>
    <col min="3335" max="3337" width="11.42578125" style="3" customWidth="1"/>
    <col min="3338" max="3338" width="13.7109375" style="3" customWidth="1"/>
    <col min="3339" max="3339" width="13.28515625" style="3" customWidth="1"/>
    <col min="3340" max="3340" width="11.42578125" style="3" customWidth="1"/>
    <col min="3341" max="3341" width="17.42578125" style="3" customWidth="1"/>
    <col min="3342" max="3342" width="15.7109375" style="3" customWidth="1"/>
    <col min="3343" max="3343" width="17.42578125" style="3" customWidth="1"/>
    <col min="3344" max="3344" width="13.42578125" style="3" customWidth="1"/>
    <col min="3345" max="3345" width="17.42578125" style="3" customWidth="1"/>
    <col min="3346" max="3346" width="13.42578125" style="3" customWidth="1"/>
    <col min="3347" max="3347" width="17.42578125" style="3" customWidth="1"/>
    <col min="3348" max="3348" width="11.42578125" style="3" customWidth="1"/>
    <col min="3349" max="3349" width="17.42578125" style="3" customWidth="1"/>
    <col min="3350" max="3350" width="11.42578125" style="3" customWidth="1"/>
    <col min="3351" max="3351" width="17.42578125" style="3" customWidth="1"/>
    <col min="3352" max="3352" width="11.42578125" style="3" customWidth="1"/>
    <col min="3353" max="3586" width="11.42578125" style="3"/>
    <col min="3587" max="3587" width="11.28515625" style="3" customWidth="1"/>
    <col min="3588" max="3590" width="11.42578125" style="3"/>
    <col min="3591" max="3593" width="11.42578125" style="3" customWidth="1"/>
    <col min="3594" max="3594" width="13.7109375" style="3" customWidth="1"/>
    <col min="3595" max="3595" width="13.28515625" style="3" customWidth="1"/>
    <col min="3596" max="3596" width="11.42578125" style="3" customWidth="1"/>
    <col min="3597" max="3597" width="17.42578125" style="3" customWidth="1"/>
    <col min="3598" max="3598" width="15.7109375" style="3" customWidth="1"/>
    <col min="3599" max="3599" width="17.42578125" style="3" customWidth="1"/>
    <col min="3600" max="3600" width="13.42578125" style="3" customWidth="1"/>
    <col min="3601" max="3601" width="17.42578125" style="3" customWidth="1"/>
    <col min="3602" max="3602" width="13.42578125" style="3" customWidth="1"/>
    <col min="3603" max="3603" width="17.42578125" style="3" customWidth="1"/>
    <col min="3604" max="3604" width="11.42578125" style="3" customWidth="1"/>
    <col min="3605" max="3605" width="17.42578125" style="3" customWidth="1"/>
    <col min="3606" max="3606" width="11.42578125" style="3" customWidth="1"/>
    <col min="3607" max="3607" width="17.42578125" style="3" customWidth="1"/>
    <col min="3608" max="3608" width="11.42578125" style="3" customWidth="1"/>
    <col min="3609" max="3842" width="11.42578125" style="3"/>
    <col min="3843" max="3843" width="11.28515625" style="3" customWidth="1"/>
    <col min="3844" max="3846" width="11.42578125" style="3"/>
    <col min="3847" max="3849" width="11.42578125" style="3" customWidth="1"/>
    <col min="3850" max="3850" width="13.7109375" style="3" customWidth="1"/>
    <col min="3851" max="3851" width="13.28515625" style="3" customWidth="1"/>
    <col min="3852" max="3852" width="11.42578125" style="3" customWidth="1"/>
    <col min="3853" max="3853" width="17.42578125" style="3" customWidth="1"/>
    <col min="3854" max="3854" width="15.7109375" style="3" customWidth="1"/>
    <col min="3855" max="3855" width="17.42578125" style="3" customWidth="1"/>
    <col min="3856" max="3856" width="13.42578125" style="3" customWidth="1"/>
    <col min="3857" max="3857" width="17.42578125" style="3" customWidth="1"/>
    <col min="3858" max="3858" width="13.42578125" style="3" customWidth="1"/>
    <col min="3859" max="3859" width="17.42578125" style="3" customWidth="1"/>
    <col min="3860" max="3860" width="11.42578125" style="3" customWidth="1"/>
    <col min="3861" max="3861" width="17.42578125" style="3" customWidth="1"/>
    <col min="3862" max="3862" width="11.42578125" style="3" customWidth="1"/>
    <col min="3863" max="3863" width="17.42578125" style="3" customWidth="1"/>
    <col min="3864" max="3864" width="11.42578125" style="3" customWidth="1"/>
    <col min="3865" max="4098" width="11.42578125" style="3"/>
    <col min="4099" max="4099" width="11.28515625" style="3" customWidth="1"/>
    <col min="4100" max="4102" width="11.42578125" style="3"/>
    <col min="4103" max="4105" width="11.42578125" style="3" customWidth="1"/>
    <col min="4106" max="4106" width="13.7109375" style="3" customWidth="1"/>
    <col min="4107" max="4107" width="13.28515625" style="3" customWidth="1"/>
    <col min="4108" max="4108" width="11.42578125" style="3" customWidth="1"/>
    <col min="4109" max="4109" width="17.42578125" style="3" customWidth="1"/>
    <col min="4110" max="4110" width="15.7109375" style="3" customWidth="1"/>
    <col min="4111" max="4111" width="17.42578125" style="3" customWidth="1"/>
    <col min="4112" max="4112" width="13.42578125" style="3" customWidth="1"/>
    <col min="4113" max="4113" width="17.42578125" style="3" customWidth="1"/>
    <col min="4114" max="4114" width="13.42578125" style="3" customWidth="1"/>
    <col min="4115" max="4115" width="17.42578125" style="3" customWidth="1"/>
    <col min="4116" max="4116" width="11.42578125" style="3" customWidth="1"/>
    <col min="4117" max="4117" width="17.42578125" style="3" customWidth="1"/>
    <col min="4118" max="4118" width="11.42578125" style="3" customWidth="1"/>
    <col min="4119" max="4119" width="17.42578125" style="3" customWidth="1"/>
    <col min="4120" max="4120" width="11.42578125" style="3" customWidth="1"/>
    <col min="4121" max="4354" width="11.42578125" style="3"/>
    <col min="4355" max="4355" width="11.28515625" style="3" customWidth="1"/>
    <col min="4356" max="4358" width="11.42578125" style="3"/>
    <col min="4359" max="4361" width="11.42578125" style="3" customWidth="1"/>
    <col min="4362" max="4362" width="13.7109375" style="3" customWidth="1"/>
    <col min="4363" max="4363" width="13.28515625" style="3" customWidth="1"/>
    <col min="4364" max="4364" width="11.42578125" style="3" customWidth="1"/>
    <col min="4365" max="4365" width="17.42578125" style="3" customWidth="1"/>
    <col min="4366" max="4366" width="15.7109375" style="3" customWidth="1"/>
    <col min="4367" max="4367" width="17.42578125" style="3" customWidth="1"/>
    <col min="4368" max="4368" width="13.42578125" style="3" customWidth="1"/>
    <col min="4369" max="4369" width="17.42578125" style="3" customWidth="1"/>
    <col min="4370" max="4370" width="13.42578125" style="3" customWidth="1"/>
    <col min="4371" max="4371" width="17.42578125" style="3" customWidth="1"/>
    <col min="4372" max="4372" width="11.42578125" style="3" customWidth="1"/>
    <col min="4373" max="4373" width="17.42578125" style="3" customWidth="1"/>
    <col min="4374" max="4374" width="11.42578125" style="3" customWidth="1"/>
    <col min="4375" max="4375" width="17.42578125" style="3" customWidth="1"/>
    <col min="4376" max="4376" width="11.42578125" style="3" customWidth="1"/>
    <col min="4377" max="4610" width="11.42578125" style="3"/>
    <col min="4611" max="4611" width="11.28515625" style="3" customWidth="1"/>
    <col min="4612" max="4614" width="11.42578125" style="3"/>
    <col min="4615" max="4617" width="11.42578125" style="3" customWidth="1"/>
    <col min="4618" max="4618" width="13.7109375" style="3" customWidth="1"/>
    <col min="4619" max="4619" width="13.28515625" style="3" customWidth="1"/>
    <col min="4620" max="4620" width="11.42578125" style="3" customWidth="1"/>
    <col min="4621" max="4621" width="17.42578125" style="3" customWidth="1"/>
    <col min="4622" max="4622" width="15.7109375" style="3" customWidth="1"/>
    <col min="4623" max="4623" width="17.42578125" style="3" customWidth="1"/>
    <col min="4624" max="4624" width="13.42578125" style="3" customWidth="1"/>
    <col min="4625" max="4625" width="17.42578125" style="3" customWidth="1"/>
    <col min="4626" max="4626" width="13.42578125" style="3" customWidth="1"/>
    <col min="4627" max="4627" width="17.42578125" style="3" customWidth="1"/>
    <col min="4628" max="4628" width="11.42578125" style="3" customWidth="1"/>
    <col min="4629" max="4629" width="17.42578125" style="3" customWidth="1"/>
    <col min="4630" max="4630" width="11.42578125" style="3" customWidth="1"/>
    <col min="4631" max="4631" width="17.42578125" style="3" customWidth="1"/>
    <col min="4632" max="4632" width="11.42578125" style="3" customWidth="1"/>
    <col min="4633" max="4866" width="11.42578125" style="3"/>
    <col min="4867" max="4867" width="11.28515625" style="3" customWidth="1"/>
    <col min="4868" max="4870" width="11.42578125" style="3"/>
    <col min="4871" max="4873" width="11.42578125" style="3" customWidth="1"/>
    <col min="4874" max="4874" width="13.7109375" style="3" customWidth="1"/>
    <col min="4875" max="4875" width="13.28515625" style="3" customWidth="1"/>
    <col min="4876" max="4876" width="11.42578125" style="3" customWidth="1"/>
    <col min="4877" max="4877" width="17.42578125" style="3" customWidth="1"/>
    <col min="4878" max="4878" width="15.7109375" style="3" customWidth="1"/>
    <col min="4879" max="4879" width="17.42578125" style="3" customWidth="1"/>
    <col min="4880" max="4880" width="13.42578125" style="3" customWidth="1"/>
    <col min="4881" max="4881" width="17.42578125" style="3" customWidth="1"/>
    <col min="4882" max="4882" width="13.42578125" style="3" customWidth="1"/>
    <col min="4883" max="4883" width="17.42578125" style="3" customWidth="1"/>
    <col min="4884" max="4884" width="11.42578125" style="3" customWidth="1"/>
    <col min="4885" max="4885" width="17.42578125" style="3" customWidth="1"/>
    <col min="4886" max="4886" width="11.42578125" style="3" customWidth="1"/>
    <col min="4887" max="4887" width="17.42578125" style="3" customWidth="1"/>
    <col min="4888" max="4888" width="11.42578125" style="3" customWidth="1"/>
    <col min="4889" max="5122" width="11.42578125" style="3"/>
    <col min="5123" max="5123" width="11.28515625" style="3" customWidth="1"/>
    <col min="5124" max="5126" width="11.42578125" style="3"/>
    <col min="5127" max="5129" width="11.42578125" style="3" customWidth="1"/>
    <col min="5130" max="5130" width="13.7109375" style="3" customWidth="1"/>
    <col min="5131" max="5131" width="13.28515625" style="3" customWidth="1"/>
    <col min="5132" max="5132" width="11.42578125" style="3" customWidth="1"/>
    <col min="5133" max="5133" width="17.42578125" style="3" customWidth="1"/>
    <col min="5134" max="5134" width="15.7109375" style="3" customWidth="1"/>
    <col min="5135" max="5135" width="17.42578125" style="3" customWidth="1"/>
    <col min="5136" max="5136" width="13.42578125" style="3" customWidth="1"/>
    <col min="5137" max="5137" width="17.42578125" style="3" customWidth="1"/>
    <col min="5138" max="5138" width="13.42578125" style="3" customWidth="1"/>
    <col min="5139" max="5139" width="17.42578125" style="3" customWidth="1"/>
    <col min="5140" max="5140" width="11.42578125" style="3" customWidth="1"/>
    <col min="5141" max="5141" width="17.42578125" style="3" customWidth="1"/>
    <col min="5142" max="5142" width="11.42578125" style="3" customWidth="1"/>
    <col min="5143" max="5143" width="17.42578125" style="3" customWidth="1"/>
    <col min="5144" max="5144" width="11.42578125" style="3" customWidth="1"/>
    <col min="5145" max="5378" width="11.42578125" style="3"/>
    <col min="5379" max="5379" width="11.28515625" style="3" customWidth="1"/>
    <col min="5380" max="5382" width="11.42578125" style="3"/>
    <col min="5383" max="5385" width="11.42578125" style="3" customWidth="1"/>
    <col min="5386" max="5386" width="13.7109375" style="3" customWidth="1"/>
    <col min="5387" max="5387" width="13.28515625" style="3" customWidth="1"/>
    <col min="5388" max="5388" width="11.42578125" style="3" customWidth="1"/>
    <col min="5389" max="5389" width="17.42578125" style="3" customWidth="1"/>
    <col min="5390" max="5390" width="15.7109375" style="3" customWidth="1"/>
    <col min="5391" max="5391" width="17.42578125" style="3" customWidth="1"/>
    <col min="5392" max="5392" width="13.42578125" style="3" customWidth="1"/>
    <col min="5393" max="5393" width="17.42578125" style="3" customWidth="1"/>
    <col min="5394" max="5394" width="13.42578125" style="3" customWidth="1"/>
    <col min="5395" max="5395" width="17.42578125" style="3" customWidth="1"/>
    <col min="5396" max="5396" width="11.42578125" style="3" customWidth="1"/>
    <col min="5397" max="5397" width="17.42578125" style="3" customWidth="1"/>
    <col min="5398" max="5398" width="11.42578125" style="3" customWidth="1"/>
    <col min="5399" max="5399" width="17.42578125" style="3" customWidth="1"/>
    <col min="5400" max="5400" width="11.42578125" style="3" customWidth="1"/>
    <col min="5401" max="5634" width="11.42578125" style="3"/>
    <col min="5635" max="5635" width="11.28515625" style="3" customWidth="1"/>
    <col min="5636" max="5638" width="11.42578125" style="3"/>
    <col min="5639" max="5641" width="11.42578125" style="3" customWidth="1"/>
    <col min="5642" max="5642" width="13.7109375" style="3" customWidth="1"/>
    <col min="5643" max="5643" width="13.28515625" style="3" customWidth="1"/>
    <col min="5644" max="5644" width="11.42578125" style="3" customWidth="1"/>
    <col min="5645" max="5645" width="17.42578125" style="3" customWidth="1"/>
    <col min="5646" max="5646" width="15.7109375" style="3" customWidth="1"/>
    <col min="5647" max="5647" width="17.42578125" style="3" customWidth="1"/>
    <col min="5648" max="5648" width="13.42578125" style="3" customWidth="1"/>
    <col min="5649" max="5649" width="17.42578125" style="3" customWidth="1"/>
    <col min="5650" max="5650" width="13.42578125" style="3" customWidth="1"/>
    <col min="5651" max="5651" width="17.42578125" style="3" customWidth="1"/>
    <col min="5652" max="5652" width="11.42578125" style="3" customWidth="1"/>
    <col min="5653" max="5653" width="17.42578125" style="3" customWidth="1"/>
    <col min="5654" max="5654" width="11.42578125" style="3" customWidth="1"/>
    <col min="5655" max="5655" width="17.42578125" style="3" customWidth="1"/>
    <col min="5656" max="5656" width="11.42578125" style="3" customWidth="1"/>
    <col min="5657" max="5890" width="11.42578125" style="3"/>
    <col min="5891" max="5891" width="11.28515625" style="3" customWidth="1"/>
    <col min="5892" max="5894" width="11.42578125" style="3"/>
    <col min="5895" max="5897" width="11.42578125" style="3" customWidth="1"/>
    <col min="5898" max="5898" width="13.7109375" style="3" customWidth="1"/>
    <col min="5899" max="5899" width="13.28515625" style="3" customWidth="1"/>
    <col min="5900" max="5900" width="11.42578125" style="3" customWidth="1"/>
    <col min="5901" max="5901" width="17.42578125" style="3" customWidth="1"/>
    <col min="5902" max="5902" width="15.7109375" style="3" customWidth="1"/>
    <col min="5903" max="5903" width="17.42578125" style="3" customWidth="1"/>
    <col min="5904" max="5904" width="13.42578125" style="3" customWidth="1"/>
    <col min="5905" max="5905" width="17.42578125" style="3" customWidth="1"/>
    <col min="5906" max="5906" width="13.42578125" style="3" customWidth="1"/>
    <col min="5907" max="5907" width="17.42578125" style="3" customWidth="1"/>
    <col min="5908" max="5908" width="11.42578125" style="3" customWidth="1"/>
    <col min="5909" max="5909" width="17.42578125" style="3" customWidth="1"/>
    <col min="5910" max="5910" width="11.42578125" style="3" customWidth="1"/>
    <col min="5911" max="5911" width="17.42578125" style="3" customWidth="1"/>
    <col min="5912" max="5912" width="11.42578125" style="3" customWidth="1"/>
    <col min="5913" max="6146" width="11.42578125" style="3"/>
    <col min="6147" max="6147" width="11.28515625" style="3" customWidth="1"/>
    <col min="6148" max="6150" width="11.42578125" style="3"/>
    <col min="6151" max="6153" width="11.42578125" style="3" customWidth="1"/>
    <col min="6154" max="6154" width="13.7109375" style="3" customWidth="1"/>
    <col min="6155" max="6155" width="13.28515625" style="3" customWidth="1"/>
    <col min="6156" max="6156" width="11.42578125" style="3" customWidth="1"/>
    <col min="6157" max="6157" width="17.42578125" style="3" customWidth="1"/>
    <col min="6158" max="6158" width="15.7109375" style="3" customWidth="1"/>
    <col min="6159" max="6159" width="17.42578125" style="3" customWidth="1"/>
    <col min="6160" max="6160" width="13.42578125" style="3" customWidth="1"/>
    <col min="6161" max="6161" width="17.42578125" style="3" customWidth="1"/>
    <col min="6162" max="6162" width="13.42578125" style="3" customWidth="1"/>
    <col min="6163" max="6163" width="17.42578125" style="3" customWidth="1"/>
    <col min="6164" max="6164" width="11.42578125" style="3" customWidth="1"/>
    <col min="6165" max="6165" width="17.42578125" style="3" customWidth="1"/>
    <col min="6166" max="6166" width="11.42578125" style="3" customWidth="1"/>
    <col min="6167" max="6167" width="17.42578125" style="3" customWidth="1"/>
    <col min="6168" max="6168" width="11.42578125" style="3" customWidth="1"/>
    <col min="6169" max="6402" width="11.42578125" style="3"/>
    <col min="6403" max="6403" width="11.28515625" style="3" customWidth="1"/>
    <col min="6404" max="6406" width="11.42578125" style="3"/>
    <col min="6407" max="6409" width="11.42578125" style="3" customWidth="1"/>
    <col min="6410" max="6410" width="13.7109375" style="3" customWidth="1"/>
    <col min="6411" max="6411" width="13.28515625" style="3" customWidth="1"/>
    <col min="6412" max="6412" width="11.42578125" style="3" customWidth="1"/>
    <col min="6413" max="6413" width="17.42578125" style="3" customWidth="1"/>
    <col min="6414" max="6414" width="15.7109375" style="3" customWidth="1"/>
    <col min="6415" max="6415" width="17.42578125" style="3" customWidth="1"/>
    <col min="6416" max="6416" width="13.42578125" style="3" customWidth="1"/>
    <col min="6417" max="6417" width="17.42578125" style="3" customWidth="1"/>
    <col min="6418" max="6418" width="13.42578125" style="3" customWidth="1"/>
    <col min="6419" max="6419" width="17.42578125" style="3" customWidth="1"/>
    <col min="6420" max="6420" width="11.42578125" style="3" customWidth="1"/>
    <col min="6421" max="6421" width="17.42578125" style="3" customWidth="1"/>
    <col min="6422" max="6422" width="11.42578125" style="3" customWidth="1"/>
    <col min="6423" max="6423" width="17.42578125" style="3" customWidth="1"/>
    <col min="6424" max="6424" width="11.42578125" style="3" customWidth="1"/>
    <col min="6425" max="6658" width="11.42578125" style="3"/>
    <col min="6659" max="6659" width="11.28515625" style="3" customWidth="1"/>
    <col min="6660" max="6662" width="11.42578125" style="3"/>
    <col min="6663" max="6665" width="11.42578125" style="3" customWidth="1"/>
    <col min="6666" max="6666" width="13.7109375" style="3" customWidth="1"/>
    <col min="6667" max="6667" width="13.28515625" style="3" customWidth="1"/>
    <col min="6668" max="6668" width="11.42578125" style="3" customWidth="1"/>
    <col min="6669" max="6669" width="17.42578125" style="3" customWidth="1"/>
    <col min="6670" max="6670" width="15.7109375" style="3" customWidth="1"/>
    <col min="6671" max="6671" width="17.42578125" style="3" customWidth="1"/>
    <col min="6672" max="6672" width="13.42578125" style="3" customWidth="1"/>
    <col min="6673" max="6673" width="17.42578125" style="3" customWidth="1"/>
    <col min="6674" max="6674" width="13.42578125" style="3" customWidth="1"/>
    <col min="6675" max="6675" width="17.42578125" style="3" customWidth="1"/>
    <col min="6676" max="6676" width="11.42578125" style="3" customWidth="1"/>
    <col min="6677" max="6677" width="17.42578125" style="3" customWidth="1"/>
    <col min="6678" max="6678" width="11.42578125" style="3" customWidth="1"/>
    <col min="6679" max="6679" width="17.42578125" style="3" customWidth="1"/>
    <col min="6680" max="6680" width="11.42578125" style="3" customWidth="1"/>
    <col min="6681" max="6914" width="11.42578125" style="3"/>
    <col min="6915" max="6915" width="11.28515625" style="3" customWidth="1"/>
    <col min="6916" max="6918" width="11.42578125" style="3"/>
    <col min="6919" max="6921" width="11.42578125" style="3" customWidth="1"/>
    <col min="6922" max="6922" width="13.7109375" style="3" customWidth="1"/>
    <col min="6923" max="6923" width="13.28515625" style="3" customWidth="1"/>
    <col min="6924" max="6924" width="11.42578125" style="3" customWidth="1"/>
    <col min="6925" max="6925" width="17.42578125" style="3" customWidth="1"/>
    <col min="6926" max="6926" width="15.7109375" style="3" customWidth="1"/>
    <col min="6927" max="6927" width="17.42578125" style="3" customWidth="1"/>
    <col min="6928" max="6928" width="13.42578125" style="3" customWidth="1"/>
    <col min="6929" max="6929" width="17.42578125" style="3" customWidth="1"/>
    <col min="6930" max="6930" width="13.42578125" style="3" customWidth="1"/>
    <col min="6931" max="6931" width="17.42578125" style="3" customWidth="1"/>
    <col min="6932" max="6932" width="11.42578125" style="3" customWidth="1"/>
    <col min="6933" max="6933" width="17.42578125" style="3" customWidth="1"/>
    <col min="6934" max="6934" width="11.42578125" style="3" customWidth="1"/>
    <col min="6935" max="6935" width="17.42578125" style="3" customWidth="1"/>
    <col min="6936" max="6936" width="11.42578125" style="3" customWidth="1"/>
    <col min="6937" max="7170" width="11.42578125" style="3"/>
    <col min="7171" max="7171" width="11.28515625" style="3" customWidth="1"/>
    <col min="7172" max="7174" width="11.42578125" style="3"/>
    <col min="7175" max="7177" width="11.42578125" style="3" customWidth="1"/>
    <col min="7178" max="7178" width="13.7109375" style="3" customWidth="1"/>
    <col min="7179" max="7179" width="13.28515625" style="3" customWidth="1"/>
    <col min="7180" max="7180" width="11.42578125" style="3" customWidth="1"/>
    <col min="7181" max="7181" width="17.42578125" style="3" customWidth="1"/>
    <col min="7182" max="7182" width="15.7109375" style="3" customWidth="1"/>
    <col min="7183" max="7183" width="17.42578125" style="3" customWidth="1"/>
    <col min="7184" max="7184" width="13.42578125" style="3" customWidth="1"/>
    <col min="7185" max="7185" width="17.42578125" style="3" customWidth="1"/>
    <col min="7186" max="7186" width="13.42578125" style="3" customWidth="1"/>
    <col min="7187" max="7187" width="17.42578125" style="3" customWidth="1"/>
    <col min="7188" max="7188" width="11.42578125" style="3" customWidth="1"/>
    <col min="7189" max="7189" width="17.42578125" style="3" customWidth="1"/>
    <col min="7190" max="7190" width="11.42578125" style="3" customWidth="1"/>
    <col min="7191" max="7191" width="17.42578125" style="3" customWidth="1"/>
    <col min="7192" max="7192" width="11.42578125" style="3" customWidth="1"/>
    <col min="7193" max="7426" width="11.42578125" style="3"/>
    <col min="7427" max="7427" width="11.28515625" style="3" customWidth="1"/>
    <col min="7428" max="7430" width="11.42578125" style="3"/>
    <col min="7431" max="7433" width="11.42578125" style="3" customWidth="1"/>
    <col min="7434" max="7434" width="13.7109375" style="3" customWidth="1"/>
    <col min="7435" max="7435" width="13.28515625" style="3" customWidth="1"/>
    <col min="7436" max="7436" width="11.42578125" style="3" customWidth="1"/>
    <col min="7437" max="7437" width="17.42578125" style="3" customWidth="1"/>
    <col min="7438" max="7438" width="15.7109375" style="3" customWidth="1"/>
    <col min="7439" max="7439" width="17.42578125" style="3" customWidth="1"/>
    <col min="7440" max="7440" width="13.42578125" style="3" customWidth="1"/>
    <col min="7441" max="7441" width="17.42578125" style="3" customWidth="1"/>
    <col min="7442" max="7442" width="13.42578125" style="3" customWidth="1"/>
    <col min="7443" max="7443" width="17.42578125" style="3" customWidth="1"/>
    <col min="7444" max="7444" width="11.42578125" style="3" customWidth="1"/>
    <col min="7445" max="7445" width="17.42578125" style="3" customWidth="1"/>
    <col min="7446" max="7446" width="11.42578125" style="3" customWidth="1"/>
    <col min="7447" max="7447" width="17.42578125" style="3" customWidth="1"/>
    <col min="7448" max="7448" width="11.42578125" style="3" customWidth="1"/>
    <col min="7449" max="7682" width="11.42578125" style="3"/>
    <col min="7683" max="7683" width="11.28515625" style="3" customWidth="1"/>
    <col min="7684" max="7686" width="11.42578125" style="3"/>
    <col min="7687" max="7689" width="11.42578125" style="3" customWidth="1"/>
    <col min="7690" max="7690" width="13.7109375" style="3" customWidth="1"/>
    <col min="7691" max="7691" width="13.28515625" style="3" customWidth="1"/>
    <col min="7692" max="7692" width="11.42578125" style="3" customWidth="1"/>
    <col min="7693" max="7693" width="17.42578125" style="3" customWidth="1"/>
    <col min="7694" max="7694" width="15.7109375" style="3" customWidth="1"/>
    <col min="7695" max="7695" width="17.42578125" style="3" customWidth="1"/>
    <col min="7696" max="7696" width="13.42578125" style="3" customWidth="1"/>
    <col min="7697" max="7697" width="17.42578125" style="3" customWidth="1"/>
    <col min="7698" max="7698" width="13.42578125" style="3" customWidth="1"/>
    <col min="7699" max="7699" width="17.42578125" style="3" customWidth="1"/>
    <col min="7700" max="7700" width="11.42578125" style="3" customWidth="1"/>
    <col min="7701" max="7701" width="17.42578125" style="3" customWidth="1"/>
    <col min="7702" max="7702" width="11.42578125" style="3" customWidth="1"/>
    <col min="7703" max="7703" width="17.42578125" style="3" customWidth="1"/>
    <col min="7704" max="7704" width="11.42578125" style="3" customWidth="1"/>
    <col min="7705" max="7938" width="11.42578125" style="3"/>
    <col min="7939" max="7939" width="11.28515625" style="3" customWidth="1"/>
    <col min="7940" max="7942" width="11.42578125" style="3"/>
    <col min="7943" max="7945" width="11.42578125" style="3" customWidth="1"/>
    <col min="7946" max="7946" width="13.7109375" style="3" customWidth="1"/>
    <col min="7947" max="7947" width="13.28515625" style="3" customWidth="1"/>
    <col min="7948" max="7948" width="11.42578125" style="3" customWidth="1"/>
    <col min="7949" max="7949" width="17.42578125" style="3" customWidth="1"/>
    <col min="7950" max="7950" width="15.7109375" style="3" customWidth="1"/>
    <col min="7951" max="7951" width="17.42578125" style="3" customWidth="1"/>
    <col min="7952" max="7952" width="13.42578125" style="3" customWidth="1"/>
    <col min="7953" max="7953" width="17.42578125" style="3" customWidth="1"/>
    <col min="7954" max="7954" width="13.42578125" style="3" customWidth="1"/>
    <col min="7955" max="7955" width="17.42578125" style="3" customWidth="1"/>
    <col min="7956" max="7956" width="11.42578125" style="3" customWidth="1"/>
    <col min="7957" max="7957" width="17.42578125" style="3" customWidth="1"/>
    <col min="7958" max="7958" width="11.42578125" style="3" customWidth="1"/>
    <col min="7959" max="7959" width="17.42578125" style="3" customWidth="1"/>
    <col min="7960" max="7960" width="11.42578125" style="3" customWidth="1"/>
    <col min="7961" max="8194" width="11.42578125" style="3"/>
    <col min="8195" max="8195" width="11.28515625" style="3" customWidth="1"/>
    <col min="8196" max="8198" width="11.42578125" style="3"/>
    <col min="8199" max="8201" width="11.42578125" style="3" customWidth="1"/>
    <col min="8202" max="8202" width="13.7109375" style="3" customWidth="1"/>
    <col min="8203" max="8203" width="13.28515625" style="3" customWidth="1"/>
    <col min="8204" max="8204" width="11.42578125" style="3" customWidth="1"/>
    <col min="8205" max="8205" width="17.42578125" style="3" customWidth="1"/>
    <col min="8206" max="8206" width="15.7109375" style="3" customWidth="1"/>
    <col min="8207" max="8207" width="17.42578125" style="3" customWidth="1"/>
    <col min="8208" max="8208" width="13.42578125" style="3" customWidth="1"/>
    <col min="8209" max="8209" width="17.42578125" style="3" customWidth="1"/>
    <col min="8210" max="8210" width="13.42578125" style="3" customWidth="1"/>
    <col min="8211" max="8211" width="17.42578125" style="3" customWidth="1"/>
    <col min="8212" max="8212" width="11.42578125" style="3" customWidth="1"/>
    <col min="8213" max="8213" width="17.42578125" style="3" customWidth="1"/>
    <col min="8214" max="8214" width="11.42578125" style="3" customWidth="1"/>
    <col min="8215" max="8215" width="17.42578125" style="3" customWidth="1"/>
    <col min="8216" max="8216" width="11.42578125" style="3" customWidth="1"/>
    <col min="8217" max="8450" width="11.42578125" style="3"/>
    <col min="8451" max="8451" width="11.28515625" style="3" customWidth="1"/>
    <col min="8452" max="8454" width="11.42578125" style="3"/>
    <col min="8455" max="8457" width="11.42578125" style="3" customWidth="1"/>
    <col min="8458" max="8458" width="13.7109375" style="3" customWidth="1"/>
    <col min="8459" max="8459" width="13.28515625" style="3" customWidth="1"/>
    <col min="8460" max="8460" width="11.42578125" style="3" customWidth="1"/>
    <col min="8461" max="8461" width="17.42578125" style="3" customWidth="1"/>
    <col min="8462" max="8462" width="15.7109375" style="3" customWidth="1"/>
    <col min="8463" max="8463" width="17.42578125" style="3" customWidth="1"/>
    <col min="8464" max="8464" width="13.42578125" style="3" customWidth="1"/>
    <col min="8465" max="8465" width="17.42578125" style="3" customWidth="1"/>
    <col min="8466" max="8466" width="13.42578125" style="3" customWidth="1"/>
    <col min="8467" max="8467" width="17.42578125" style="3" customWidth="1"/>
    <col min="8468" max="8468" width="11.42578125" style="3" customWidth="1"/>
    <col min="8469" max="8469" width="17.42578125" style="3" customWidth="1"/>
    <col min="8470" max="8470" width="11.42578125" style="3" customWidth="1"/>
    <col min="8471" max="8471" width="17.42578125" style="3" customWidth="1"/>
    <col min="8472" max="8472" width="11.42578125" style="3" customWidth="1"/>
    <col min="8473" max="8706" width="11.42578125" style="3"/>
    <col min="8707" max="8707" width="11.28515625" style="3" customWidth="1"/>
    <col min="8708" max="8710" width="11.42578125" style="3"/>
    <col min="8711" max="8713" width="11.42578125" style="3" customWidth="1"/>
    <col min="8714" max="8714" width="13.7109375" style="3" customWidth="1"/>
    <col min="8715" max="8715" width="13.28515625" style="3" customWidth="1"/>
    <col min="8716" max="8716" width="11.42578125" style="3" customWidth="1"/>
    <col min="8717" max="8717" width="17.42578125" style="3" customWidth="1"/>
    <col min="8718" max="8718" width="15.7109375" style="3" customWidth="1"/>
    <col min="8719" max="8719" width="17.42578125" style="3" customWidth="1"/>
    <col min="8720" max="8720" width="13.42578125" style="3" customWidth="1"/>
    <col min="8721" max="8721" width="17.42578125" style="3" customWidth="1"/>
    <col min="8722" max="8722" width="13.42578125" style="3" customWidth="1"/>
    <col min="8723" max="8723" width="17.42578125" style="3" customWidth="1"/>
    <col min="8724" max="8724" width="11.42578125" style="3" customWidth="1"/>
    <col min="8725" max="8725" width="17.42578125" style="3" customWidth="1"/>
    <col min="8726" max="8726" width="11.42578125" style="3" customWidth="1"/>
    <col min="8727" max="8727" width="17.42578125" style="3" customWidth="1"/>
    <col min="8728" max="8728" width="11.42578125" style="3" customWidth="1"/>
    <col min="8729" max="8962" width="11.42578125" style="3"/>
    <col min="8963" max="8963" width="11.28515625" style="3" customWidth="1"/>
    <col min="8964" max="8966" width="11.42578125" style="3"/>
    <col min="8967" max="8969" width="11.42578125" style="3" customWidth="1"/>
    <col min="8970" max="8970" width="13.7109375" style="3" customWidth="1"/>
    <col min="8971" max="8971" width="13.28515625" style="3" customWidth="1"/>
    <col min="8972" max="8972" width="11.42578125" style="3" customWidth="1"/>
    <col min="8973" max="8973" width="17.42578125" style="3" customWidth="1"/>
    <col min="8974" max="8974" width="15.7109375" style="3" customWidth="1"/>
    <col min="8975" max="8975" width="17.42578125" style="3" customWidth="1"/>
    <col min="8976" max="8976" width="13.42578125" style="3" customWidth="1"/>
    <col min="8977" max="8977" width="17.42578125" style="3" customWidth="1"/>
    <col min="8978" max="8978" width="13.42578125" style="3" customWidth="1"/>
    <col min="8979" max="8979" width="17.42578125" style="3" customWidth="1"/>
    <col min="8980" max="8980" width="11.42578125" style="3" customWidth="1"/>
    <col min="8981" max="8981" width="17.42578125" style="3" customWidth="1"/>
    <col min="8982" max="8982" width="11.42578125" style="3" customWidth="1"/>
    <col min="8983" max="8983" width="17.42578125" style="3" customWidth="1"/>
    <col min="8984" max="8984" width="11.42578125" style="3" customWidth="1"/>
    <col min="8985" max="9218" width="11.42578125" style="3"/>
    <col min="9219" max="9219" width="11.28515625" style="3" customWidth="1"/>
    <col min="9220" max="9222" width="11.42578125" style="3"/>
    <col min="9223" max="9225" width="11.42578125" style="3" customWidth="1"/>
    <col min="9226" max="9226" width="13.7109375" style="3" customWidth="1"/>
    <col min="9227" max="9227" width="13.28515625" style="3" customWidth="1"/>
    <col min="9228" max="9228" width="11.42578125" style="3" customWidth="1"/>
    <col min="9229" max="9229" width="17.42578125" style="3" customWidth="1"/>
    <col min="9230" max="9230" width="15.7109375" style="3" customWidth="1"/>
    <col min="9231" max="9231" width="17.42578125" style="3" customWidth="1"/>
    <col min="9232" max="9232" width="13.42578125" style="3" customWidth="1"/>
    <col min="9233" max="9233" width="17.42578125" style="3" customWidth="1"/>
    <col min="9234" max="9234" width="13.42578125" style="3" customWidth="1"/>
    <col min="9235" max="9235" width="17.42578125" style="3" customWidth="1"/>
    <col min="9236" max="9236" width="11.42578125" style="3" customWidth="1"/>
    <col min="9237" max="9237" width="17.42578125" style="3" customWidth="1"/>
    <col min="9238" max="9238" width="11.42578125" style="3" customWidth="1"/>
    <col min="9239" max="9239" width="17.42578125" style="3" customWidth="1"/>
    <col min="9240" max="9240" width="11.42578125" style="3" customWidth="1"/>
    <col min="9241" max="9474" width="11.42578125" style="3"/>
    <col min="9475" max="9475" width="11.28515625" style="3" customWidth="1"/>
    <col min="9476" max="9478" width="11.42578125" style="3"/>
    <col min="9479" max="9481" width="11.42578125" style="3" customWidth="1"/>
    <col min="9482" max="9482" width="13.7109375" style="3" customWidth="1"/>
    <col min="9483" max="9483" width="13.28515625" style="3" customWidth="1"/>
    <col min="9484" max="9484" width="11.42578125" style="3" customWidth="1"/>
    <col min="9485" max="9485" width="17.42578125" style="3" customWidth="1"/>
    <col min="9486" max="9486" width="15.7109375" style="3" customWidth="1"/>
    <col min="9487" max="9487" width="17.42578125" style="3" customWidth="1"/>
    <col min="9488" max="9488" width="13.42578125" style="3" customWidth="1"/>
    <col min="9489" max="9489" width="17.42578125" style="3" customWidth="1"/>
    <col min="9490" max="9490" width="13.42578125" style="3" customWidth="1"/>
    <col min="9491" max="9491" width="17.42578125" style="3" customWidth="1"/>
    <col min="9492" max="9492" width="11.42578125" style="3" customWidth="1"/>
    <col min="9493" max="9493" width="17.42578125" style="3" customWidth="1"/>
    <col min="9494" max="9494" width="11.42578125" style="3" customWidth="1"/>
    <col min="9495" max="9495" width="17.42578125" style="3" customWidth="1"/>
    <col min="9496" max="9496" width="11.42578125" style="3" customWidth="1"/>
    <col min="9497" max="9730" width="11.42578125" style="3"/>
    <col min="9731" max="9731" width="11.28515625" style="3" customWidth="1"/>
    <col min="9732" max="9734" width="11.42578125" style="3"/>
    <col min="9735" max="9737" width="11.42578125" style="3" customWidth="1"/>
    <col min="9738" max="9738" width="13.7109375" style="3" customWidth="1"/>
    <col min="9739" max="9739" width="13.28515625" style="3" customWidth="1"/>
    <col min="9740" max="9740" width="11.42578125" style="3" customWidth="1"/>
    <col min="9741" max="9741" width="17.42578125" style="3" customWidth="1"/>
    <col min="9742" max="9742" width="15.7109375" style="3" customWidth="1"/>
    <col min="9743" max="9743" width="17.42578125" style="3" customWidth="1"/>
    <col min="9744" max="9744" width="13.42578125" style="3" customWidth="1"/>
    <col min="9745" max="9745" width="17.42578125" style="3" customWidth="1"/>
    <col min="9746" max="9746" width="13.42578125" style="3" customWidth="1"/>
    <col min="9747" max="9747" width="17.42578125" style="3" customWidth="1"/>
    <col min="9748" max="9748" width="11.42578125" style="3" customWidth="1"/>
    <col min="9749" max="9749" width="17.42578125" style="3" customWidth="1"/>
    <col min="9750" max="9750" width="11.42578125" style="3" customWidth="1"/>
    <col min="9751" max="9751" width="17.42578125" style="3" customWidth="1"/>
    <col min="9752" max="9752" width="11.42578125" style="3" customWidth="1"/>
    <col min="9753" max="9986" width="11.42578125" style="3"/>
    <col min="9987" max="9987" width="11.28515625" style="3" customWidth="1"/>
    <col min="9988" max="9990" width="11.42578125" style="3"/>
    <col min="9991" max="9993" width="11.42578125" style="3" customWidth="1"/>
    <col min="9994" max="9994" width="13.7109375" style="3" customWidth="1"/>
    <col min="9995" max="9995" width="13.28515625" style="3" customWidth="1"/>
    <col min="9996" max="9996" width="11.42578125" style="3" customWidth="1"/>
    <col min="9997" max="9997" width="17.42578125" style="3" customWidth="1"/>
    <col min="9998" max="9998" width="15.7109375" style="3" customWidth="1"/>
    <col min="9999" max="9999" width="17.42578125" style="3" customWidth="1"/>
    <col min="10000" max="10000" width="13.42578125" style="3" customWidth="1"/>
    <col min="10001" max="10001" width="17.42578125" style="3" customWidth="1"/>
    <col min="10002" max="10002" width="13.42578125" style="3" customWidth="1"/>
    <col min="10003" max="10003" width="17.42578125" style="3" customWidth="1"/>
    <col min="10004" max="10004" width="11.42578125" style="3" customWidth="1"/>
    <col min="10005" max="10005" width="17.42578125" style="3" customWidth="1"/>
    <col min="10006" max="10006" width="11.42578125" style="3" customWidth="1"/>
    <col min="10007" max="10007" width="17.42578125" style="3" customWidth="1"/>
    <col min="10008" max="10008" width="11.42578125" style="3" customWidth="1"/>
    <col min="10009" max="10242" width="11.42578125" style="3"/>
    <col min="10243" max="10243" width="11.28515625" style="3" customWidth="1"/>
    <col min="10244" max="10246" width="11.42578125" style="3"/>
    <col min="10247" max="10249" width="11.42578125" style="3" customWidth="1"/>
    <col min="10250" max="10250" width="13.7109375" style="3" customWidth="1"/>
    <col min="10251" max="10251" width="13.28515625" style="3" customWidth="1"/>
    <col min="10252" max="10252" width="11.42578125" style="3" customWidth="1"/>
    <col min="10253" max="10253" width="17.42578125" style="3" customWidth="1"/>
    <col min="10254" max="10254" width="15.7109375" style="3" customWidth="1"/>
    <col min="10255" max="10255" width="17.42578125" style="3" customWidth="1"/>
    <col min="10256" max="10256" width="13.42578125" style="3" customWidth="1"/>
    <col min="10257" max="10257" width="17.42578125" style="3" customWidth="1"/>
    <col min="10258" max="10258" width="13.42578125" style="3" customWidth="1"/>
    <col min="10259" max="10259" width="17.42578125" style="3" customWidth="1"/>
    <col min="10260" max="10260" width="11.42578125" style="3" customWidth="1"/>
    <col min="10261" max="10261" width="17.42578125" style="3" customWidth="1"/>
    <col min="10262" max="10262" width="11.42578125" style="3" customWidth="1"/>
    <col min="10263" max="10263" width="17.42578125" style="3" customWidth="1"/>
    <col min="10264" max="10264" width="11.42578125" style="3" customWidth="1"/>
    <col min="10265" max="10498" width="11.42578125" style="3"/>
    <col min="10499" max="10499" width="11.28515625" style="3" customWidth="1"/>
    <col min="10500" max="10502" width="11.42578125" style="3"/>
    <col min="10503" max="10505" width="11.42578125" style="3" customWidth="1"/>
    <col min="10506" max="10506" width="13.7109375" style="3" customWidth="1"/>
    <col min="10507" max="10507" width="13.28515625" style="3" customWidth="1"/>
    <col min="10508" max="10508" width="11.42578125" style="3" customWidth="1"/>
    <col min="10509" max="10509" width="17.42578125" style="3" customWidth="1"/>
    <col min="10510" max="10510" width="15.7109375" style="3" customWidth="1"/>
    <col min="10511" max="10511" width="17.42578125" style="3" customWidth="1"/>
    <col min="10512" max="10512" width="13.42578125" style="3" customWidth="1"/>
    <col min="10513" max="10513" width="17.42578125" style="3" customWidth="1"/>
    <col min="10514" max="10514" width="13.42578125" style="3" customWidth="1"/>
    <col min="10515" max="10515" width="17.42578125" style="3" customWidth="1"/>
    <col min="10516" max="10516" width="11.42578125" style="3" customWidth="1"/>
    <col min="10517" max="10517" width="17.42578125" style="3" customWidth="1"/>
    <col min="10518" max="10518" width="11.42578125" style="3" customWidth="1"/>
    <col min="10519" max="10519" width="17.42578125" style="3" customWidth="1"/>
    <col min="10520" max="10520" width="11.42578125" style="3" customWidth="1"/>
    <col min="10521" max="10754" width="11.42578125" style="3"/>
    <col min="10755" max="10755" width="11.28515625" style="3" customWidth="1"/>
    <col min="10756" max="10758" width="11.42578125" style="3"/>
    <col min="10759" max="10761" width="11.42578125" style="3" customWidth="1"/>
    <col min="10762" max="10762" width="13.7109375" style="3" customWidth="1"/>
    <col min="10763" max="10763" width="13.28515625" style="3" customWidth="1"/>
    <col min="10764" max="10764" width="11.42578125" style="3" customWidth="1"/>
    <col min="10765" max="10765" width="17.42578125" style="3" customWidth="1"/>
    <col min="10766" max="10766" width="15.7109375" style="3" customWidth="1"/>
    <col min="10767" max="10767" width="17.42578125" style="3" customWidth="1"/>
    <col min="10768" max="10768" width="13.42578125" style="3" customWidth="1"/>
    <col min="10769" max="10769" width="17.42578125" style="3" customWidth="1"/>
    <col min="10770" max="10770" width="13.42578125" style="3" customWidth="1"/>
    <col min="10771" max="10771" width="17.42578125" style="3" customWidth="1"/>
    <col min="10772" max="10772" width="11.42578125" style="3" customWidth="1"/>
    <col min="10773" max="10773" width="17.42578125" style="3" customWidth="1"/>
    <col min="10774" max="10774" width="11.42578125" style="3" customWidth="1"/>
    <col min="10775" max="10775" width="17.42578125" style="3" customWidth="1"/>
    <col min="10776" max="10776" width="11.42578125" style="3" customWidth="1"/>
    <col min="10777" max="11010" width="11.42578125" style="3"/>
    <col min="11011" max="11011" width="11.28515625" style="3" customWidth="1"/>
    <col min="11012" max="11014" width="11.42578125" style="3"/>
    <col min="11015" max="11017" width="11.42578125" style="3" customWidth="1"/>
    <col min="11018" max="11018" width="13.7109375" style="3" customWidth="1"/>
    <col min="11019" max="11019" width="13.28515625" style="3" customWidth="1"/>
    <col min="11020" max="11020" width="11.42578125" style="3" customWidth="1"/>
    <col min="11021" max="11021" width="17.42578125" style="3" customWidth="1"/>
    <col min="11022" max="11022" width="15.7109375" style="3" customWidth="1"/>
    <col min="11023" max="11023" width="17.42578125" style="3" customWidth="1"/>
    <col min="11024" max="11024" width="13.42578125" style="3" customWidth="1"/>
    <col min="11025" max="11025" width="17.42578125" style="3" customWidth="1"/>
    <col min="11026" max="11026" width="13.42578125" style="3" customWidth="1"/>
    <col min="11027" max="11027" width="17.42578125" style="3" customWidth="1"/>
    <col min="11028" max="11028" width="11.42578125" style="3" customWidth="1"/>
    <col min="11029" max="11029" width="17.42578125" style="3" customWidth="1"/>
    <col min="11030" max="11030" width="11.42578125" style="3" customWidth="1"/>
    <col min="11031" max="11031" width="17.42578125" style="3" customWidth="1"/>
    <col min="11032" max="11032" width="11.42578125" style="3" customWidth="1"/>
    <col min="11033" max="11266" width="11.42578125" style="3"/>
    <col min="11267" max="11267" width="11.28515625" style="3" customWidth="1"/>
    <col min="11268" max="11270" width="11.42578125" style="3"/>
    <col min="11271" max="11273" width="11.42578125" style="3" customWidth="1"/>
    <col min="11274" max="11274" width="13.7109375" style="3" customWidth="1"/>
    <col min="11275" max="11275" width="13.28515625" style="3" customWidth="1"/>
    <col min="11276" max="11276" width="11.42578125" style="3" customWidth="1"/>
    <col min="11277" max="11277" width="17.42578125" style="3" customWidth="1"/>
    <col min="11278" max="11278" width="15.7109375" style="3" customWidth="1"/>
    <col min="11279" max="11279" width="17.42578125" style="3" customWidth="1"/>
    <col min="11280" max="11280" width="13.42578125" style="3" customWidth="1"/>
    <col min="11281" max="11281" width="17.42578125" style="3" customWidth="1"/>
    <col min="11282" max="11282" width="13.42578125" style="3" customWidth="1"/>
    <col min="11283" max="11283" width="17.42578125" style="3" customWidth="1"/>
    <col min="11284" max="11284" width="11.42578125" style="3" customWidth="1"/>
    <col min="11285" max="11285" width="17.42578125" style="3" customWidth="1"/>
    <col min="11286" max="11286" width="11.42578125" style="3" customWidth="1"/>
    <col min="11287" max="11287" width="17.42578125" style="3" customWidth="1"/>
    <col min="11288" max="11288" width="11.42578125" style="3" customWidth="1"/>
    <col min="11289" max="11522" width="11.42578125" style="3"/>
    <col min="11523" max="11523" width="11.28515625" style="3" customWidth="1"/>
    <col min="11524" max="11526" width="11.42578125" style="3"/>
    <col min="11527" max="11529" width="11.42578125" style="3" customWidth="1"/>
    <col min="11530" max="11530" width="13.7109375" style="3" customWidth="1"/>
    <col min="11531" max="11531" width="13.28515625" style="3" customWidth="1"/>
    <col min="11532" max="11532" width="11.42578125" style="3" customWidth="1"/>
    <col min="11533" max="11533" width="17.42578125" style="3" customWidth="1"/>
    <col min="11534" max="11534" width="15.7109375" style="3" customWidth="1"/>
    <col min="11535" max="11535" width="17.42578125" style="3" customWidth="1"/>
    <col min="11536" max="11536" width="13.42578125" style="3" customWidth="1"/>
    <col min="11537" max="11537" width="17.42578125" style="3" customWidth="1"/>
    <col min="11538" max="11538" width="13.42578125" style="3" customWidth="1"/>
    <col min="11539" max="11539" width="17.42578125" style="3" customWidth="1"/>
    <col min="11540" max="11540" width="11.42578125" style="3" customWidth="1"/>
    <col min="11541" max="11541" width="17.42578125" style="3" customWidth="1"/>
    <col min="11542" max="11542" width="11.42578125" style="3" customWidth="1"/>
    <col min="11543" max="11543" width="17.42578125" style="3" customWidth="1"/>
    <col min="11544" max="11544" width="11.42578125" style="3" customWidth="1"/>
    <col min="11545" max="11778" width="11.42578125" style="3"/>
    <col min="11779" max="11779" width="11.28515625" style="3" customWidth="1"/>
    <col min="11780" max="11782" width="11.42578125" style="3"/>
    <col min="11783" max="11785" width="11.42578125" style="3" customWidth="1"/>
    <col min="11786" max="11786" width="13.7109375" style="3" customWidth="1"/>
    <col min="11787" max="11787" width="13.28515625" style="3" customWidth="1"/>
    <col min="11788" max="11788" width="11.42578125" style="3" customWidth="1"/>
    <col min="11789" max="11789" width="17.42578125" style="3" customWidth="1"/>
    <col min="11790" max="11790" width="15.7109375" style="3" customWidth="1"/>
    <col min="11791" max="11791" width="17.42578125" style="3" customWidth="1"/>
    <col min="11792" max="11792" width="13.42578125" style="3" customWidth="1"/>
    <col min="11793" max="11793" width="17.42578125" style="3" customWidth="1"/>
    <col min="11794" max="11794" width="13.42578125" style="3" customWidth="1"/>
    <col min="11795" max="11795" width="17.42578125" style="3" customWidth="1"/>
    <col min="11796" max="11796" width="11.42578125" style="3" customWidth="1"/>
    <col min="11797" max="11797" width="17.42578125" style="3" customWidth="1"/>
    <col min="11798" max="11798" width="11.42578125" style="3" customWidth="1"/>
    <col min="11799" max="11799" width="17.42578125" style="3" customWidth="1"/>
    <col min="11800" max="11800" width="11.42578125" style="3" customWidth="1"/>
    <col min="11801" max="12034" width="11.42578125" style="3"/>
    <col min="12035" max="12035" width="11.28515625" style="3" customWidth="1"/>
    <col min="12036" max="12038" width="11.42578125" style="3"/>
    <col min="12039" max="12041" width="11.42578125" style="3" customWidth="1"/>
    <col min="12042" max="12042" width="13.7109375" style="3" customWidth="1"/>
    <col min="12043" max="12043" width="13.28515625" style="3" customWidth="1"/>
    <col min="12044" max="12044" width="11.42578125" style="3" customWidth="1"/>
    <col min="12045" max="12045" width="17.42578125" style="3" customWidth="1"/>
    <col min="12046" max="12046" width="15.7109375" style="3" customWidth="1"/>
    <col min="12047" max="12047" width="17.42578125" style="3" customWidth="1"/>
    <col min="12048" max="12048" width="13.42578125" style="3" customWidth="1"/>
    <col min="12049" max="12049" width="17.42578125" style="3" customWidth="1"/>
    <col min="12050" max="12050" width="13.42578125" style="3" customWidth="1"/>
    <col min="12051" max="12051" width="17.42578125" style="3" customWidth="1"/>
    <col min="12052" max="12052" width="11.42578125" style="3" customWidth="1"/>
    <col min="12053" max="12053" width="17.42578125" style="3" customWidth="1"/>
    <col min="12054" max="12054" width="11.42578125" style="3" customWidth="1"/>
    <col min="12055" max="12055" width="17.42578125" style="3" customWidth="1"/>
    <col min="12056" max="12056" width="11.42578125" style="3" customWidth="1"/>
    <col min="12057" max="12290" width="11.42578125" style="3"/>
    <col min="12291" max="12291" width="11.28515625" style="3" customWidth="1"/>
    <col min="12292" max="12294" width="11.42578125" style="3"/>
    <col min="12295" max="12297" width="11.42578125" style="3" customWidth="1"/>
    <col min="12298" max="12298" width="13.7109375" style="3" customWidth="1"/>
    <col min="12299" max="12299" width="13.28515625" style="3" customWidth="1"/>
    <col min="12300" max="12300" width="11.42578125" style="3" customWidth="1"/>
    <col min="12301" max="12301" width="17.42578125" style="3" customWidth="1"/>
    <col min="12302" max="12302" width="15.7109375" style="3" customWidth="1"/>
    <col min="12303" max="12303" width="17.42578125" style="3" customWidth="1"/>
    <col min="12304" max="12304" width="13.42578125" style="3" customWidth="1"/>
    <col min="12305" max="12305" width="17.42578125" style="3" customWidth="1"/>
    <col min="12306" max="12306" width="13.42578125" style="3" customWidth="1"/>
    <col min="12307" max="12307" width="17.42578125" style="3" customWidth="1"/>
    <col min="12308" max="12308" width="11.42578125" style="3" customWidth="1"/>
    <col min="12309" max="12309" width="17.42578125" style="3" customWidth="1"/>
    <col min="12310" max="12310" width="11.42578125" style="3" customWidth="1"/>
    <col min="12311" max="12311" width="17.42578125" style="3" customWidth="1"/>
    <col min="12312" max="12312" width="11.42578125" style="3" customWidth="1"/>
    <col min="12313" max="12546" width="11.42578125" style="3"/>
    <col min="12547" max="12547" width="11.28515625" style="3" customWidth="1"/>
    <col min="12548" max="12550" width="11.42578125" style="3"/>
    <col min="12551" max="12553" width="11.42578125" style="3" customWidth="1"/>
    <col min="12554" max="12554" width="13.7109375" style="3" customWidth="1"/>
    <col min="12555" max="12555" width="13.28515625" style="3" customWidth="1"/>
    <col min="12556" max="12556" width="11.42578125" style="3" customWidth="1"/>
    <col min="12557" max="12557" width="17.42578125" style="3" customWidth="1"/>
    <col min="12558" max="12558" width="15.7109375" style="3" customWidth="1"/>
    <col min="12559" max="12559" width="17.42578125" style="3" customWidth="1"/>
    <col min="12560" max="12560" width="13.42578125" style="3" customWidth="1"/>
    <col min="12561" max="12561" width="17.42578125" style="3" customWidth="1"/>
    <col min="12562" max="12562" width="13.42578125" style="3" customWidth="1"/>
    <col min="12563" max="12563" width="17.42578125" style="3" customWidth="1"/>
    <col min="12564" max="12564" width="11.42578125" style="3" customWidth="1"/>
    <col min="12565" max="12565" width="17.42578125" style="3" customWidth="1"/>
    <col min="12566" max="12566" width="11.42578125" style="3" customWidth="1"/>
    <col min="12567" max="12567" width="17.42578125" style="3" customWidth="1"/>
    <col min="12568" max="12568" width="11.42578125" style="3" customWidth="1"/>
    <col min="12569" max="12802" width="11.42578125" style="3"/>
    <col min="12803" max="12803" width="11.28515625" style="3" customWidth="1"/>
    <col min="12804" max="12806" width="11.42578125" style="3"/>
    <col min="12807" max="12809" width="11.42578125" style="3" customWidth="1"/>
    <col min="12810" max="12810" width="13.7109375" style="3" customWidth="1"/>
    <col min="12811" max="12811" width="13.28515625" style="3" customWidth="1"/>
    <col min="12812" max="12812" width="11.42578125" style="3" customWidth="1"/>
    <col min="12813" max="12813" width="17.42578125" style="3" customWidth="1"/>
    <col min="12814" max="12814" width="15.7109375" style="3" customWidth="1"/>
    <col min="12815" max="12815" width="17.42578125" style="3" customWidth="1"/>
    <col min="12816" max="12816" width="13.42578125" style="3" customWidth="1"/>
    <col min="12817" max="12817" width="17.42578125" style="3" customWidth="1"/>
    <col min="12818" max="12818" width="13.42578125" style="3" customWidth="1"/>
    <col min="12819" max="12819" width="17.42578125" style="3" customWidth="1"/>
    <col min="12820" max="12820" width="11.42578125" style="3" customWidth="1"/>
    <col min="12821" max="12821" width="17.42578125" style="3" customWidth="1"/>
    <col min="12822" max="12822" width="11.42578125" style="3" customWidth="1"/>
    <col min="12823" max="12823" width="17.42578125" style="3" customWidth="1"/>
    <col min="12824" max="12824" width="11.42578125" style="3" customWidth="1"/>
    <col min="12825" max="13058" width="11.42578125" style="3"/>
    <col min="13059" max="13059" width="11.28515625" style="3" customWidth="1"/>
    <col min="13060" max="13062" width="11.42578125" style="3"/>
    <col min="13063" max="13065" width="11.42578125" style="3" customWidth="1"/>
    <col min="13066" max="13066" width="13.7109375" style="3" customWidth="1"/>
    <col min="13067" max="13067" width="13.28515625" style="3" customWidth="1"/>
    <col min="13068" max="13068" width="11.42578125" style="3" customWidth="1"/>
    <col min="13069" max="13069" width="17.42578125" style="3" customWidth="1"/>
    <col min="13070" max="13070" width="15.7109375" style="3" customWidth="1"/>
    <col min="13071" max="13071" width="17.42578125" style="3" customWidth="1"/>
    <col min="13072" max="13072" width="13.42578125" style="3" customWidth="1"/>
    <col min="13073" max="13073" width="17.42578125" style="3" customWidth="1"/>
    <col min="13074" max="13074" width="13.42578125" style="3" customWidth="1"/>
    <col min="13075" max="13075" width="17.42578125" style="3" customWidth="1"/>
    <col min="13076" max="13076" width="11.42578125" style="3" customWidth="1"/>
    <col min="13077" max="13077" width="17.42578125" style="3" customWidth="1"/>
    <col min="13078" max="13078" width="11.42578125" style="3" customWidth="1"/>
    <col min="13079" max="13079" width="17.42578125" style="3" customWidth="1"/>
    <col min="13080" max="13080" width="11.42578125" style="3" customWidth="1"/>
    <col min="13081" max="13314" width="11.42578125" style="3"/>
    <col min="13315" max="13315" width="11.28515625" style="3" customWidth="1"/>
    <col min="13316" max="13318" width="11.42578125" style="3"/>
    <col min="13319" max="13321" width="11.42578125" style="3" customWidth="1"/>
    <col min="13322" max="13322" width="13.7109375" style="3" customWidth="1"/>
    <col min="13323" max="13323" width="13.28515625" style="3" customWidth="1"/>
    <col min="13324" max="13324" width="11.42578125" style="3" customWidth="1"/>
    <col min="13325" max="13325" width="17.42578125" style="3" customWidth="1"/>
    <col min="13326" max="13326" width="15.7109375" style="3" customWidth="1"/>
    <col min="13327" max="13327" width="17.42578125" style="3" customWidth="1"/>
    <col min="13328" max="13328" width="13.42578125" style="3" customWidth="1"/>
    <col min="13329" max="13329" width="17.42578125" style="3" customWidth="1"/>
    <col min="13330" max="13330" width="13.42578125" style="3" customWidth="1"/>
    <col min="13331" max="13331" width="17.42578125" style="3" customWidth="1"/>
    <col min="13332" max="13332" width="11.42578125" style="3" customWidth="1"/>
    <col min="13333" max="13333" width="17.42578125" style="3" customWidth="1"/>
    <col min="13334" max="13334" width="11.42578125" style="3" customWidth="1"/>
    <col min="13335" max="13335" width="17.42578125" style="3" customWidth="1"/>
    <col min="13336" max="13336" width="11.42578125" style="3" customWidth="1"/>
    <col min="13337" max="13570" width="11.42578125" style="3"/>
    <col min="13571" max="13571" width="11.28515625" style="3" customWidth="1"/>
    <col min="13572" max="13574" width="11.42578125" style="3"/>
    <col min="13575" max="13577" width="11.42578125" style="3" customWidth="1"/>
    <col min="13578" max="13578" width="13.7109375" style="3" customWidth="1"/>
    <col min="13579" max="13579" width="13.28515625" style="3" customWidth="1"/>
    <col min="13580" max="13580" width="11.42578125" style="3" customWidth="1"/>
    <col min="13581" max="13581" width="17.42578125" style="3" customWidth="1"/>
    <col min="13582" max="13582" width="15.7109375" style="3" customWidth="1"/>
    <col min="13583" max="13583" width="17.42578125" style="3" customWidth="1"/>
    <col min="13584" max="13584" width="13.42578125" style="3" customWidth="1"/>
    <col min="13585" max="13585" width="17.42578125" style="3" customWidth="1"/>
    <col min="13586" max="13586" width="13.42578125" style="3" customWidth="1"/>
    <col min="13587" max="13587" width="17.42578125" style="3" customWidth="1"/>
    <col min="13588" max="13588" width="11.42578125" style="3" customWidth="1"/>
    <col min="13589" max="13589" width="17.42578125" style="3" customWidth="1"/>
    <col min="13590" max="13590" width="11.42578125" style="3" customWidth="1"/>
    <col min="13591" max="13591" width="17.42578125" style="3" customWidth="1"/>
    <col min="13592" max="13592" width="11.42578125" style="3" customWidth="1"/>
    <col min="13593" max="13826" width="11.42578125" style="3"/>
    <col min="13827" max="13827" width="11.28515625" style="3" customWidth="1"/>
    <col min="13828" max="13830" width="11.42578125" style="3"/>
    <col min="13831" max="13833" width="11.42578125" style="3" customWidth="1"/>
    <col min="13834" max="13834" width="13.7109375" style="3" customWidth="1"/>
    <col min="13835" max="13835" width="13.28515625" style="3" customWidth="1"/>
    <col min="13836" max="13836" width="11.42578125" style="3" customWidth="1"/>
    <col min="13837" max="13837" width="17.42578125" style="3" customWidth="1"/>
    <col min="13838" max="13838" width="15.7109375" style="3" customWidth="1"/>
    <col min="13839" max="13839" width="17.42578125" style="3" customWidth="1"/>
    <col min="13840" max="13840" width="13.42578125" style="3" customWidth="1"/>
    <col min="13841" max="13841" width="17.42578125" style="3" customWidth="1"/>
    <col min="13842" max="13842" width="13.42578125" style="3" customWidth="1"/>
    <col min="13843" max="13843" width="17.42578125" style="3" customWidth="1"/>
    <col min="13844" max="13844" width="11.42578125" style="3" customWidth="1"/>
    <col min="13845" max="13845" width="17.42578125" style="3" customWidth="1"/>
    <col min="13846" max="13846" width="11.42578125" style="3" customWidth="1"/>
    <col min="13847" max="13847" width="17.42578125" style="3" customWidth="1"/>
    <col min="13848" max="13848" width="11.42578125" style="3" customWidth="1"/>
    <col min="13849" max="14082" width="11.42578125" style="3"/>
    <col min="14083" max="14083" width="11.28515625" style="3" customWidth="1"/>
    <col min="14084" max="14086" width="11.42578125" style="3"/>
    <col min="14087" max="14089" width="11.42578125" style="3" customWidth="1"/>
    <col min="14090" max="14090" width="13.7109375" style="3" customWidth="1"/>
    <col min="14091" max="14091" width="13.28515625" style="3" customWidth="1"/>
    <col min="14092" max="14092" width="11.42578125" style="3" customWidth="1"/>
    <col min="14093" max="14093" width="17.42578125" style="3" customWidth="1"/>
    <col min="14094" max="14094" width="15.7109375" style="3" customWidth="1"/>
    <col min="14095" max="14095" width="17.42578125" style="3" customWidth="1"/>
    <col min="14096" max="14096" width="13.42578125" style="3" customWidth="1"/>
    <col min="14097" max="14097" width="17.42578125" style="3" customWidth="1"/>
    <col min="14098" max="14098" width="13.42578125" style="3" customWidth="1"/>
    <col min="14099" max="14099" width="17.42578125" style="3" customWidth="1"/>
    <col min="14100" max="14100" width="11.42578125" style="3" customWidth="1"/>
    <col min="14101" max="14101" width="17.42578125" style="3" customWidth="1"/>
    <col min="14102" max="14102" width="11.42578125" style="3" customWidth="1"/>
    <col min="14103" max="14103" width="17.42578125" style="3" customWidth="1"/>
    <col min="14104" max="14104" width="11.42578125" style="3" customWidth="1"/>
    <col min="14105" max="14338" width="11.42578125" style="3"/>
    <col min="14339" max="14339" width="11.28515625" style="3" customWidth="1"/>
    <col min="14340" max="14342" width="11.42578125" style="3"/>
    <col min="14343" max="14345" width="11.42578125" style="3" customWidth="1"/>
    <col min="14346" max="14346" width="13.7109375" style="3" customWidth="1"/>
    <col min="14347" max="14347" width="13.28515625" style="3" customWidth="1"/>
    <col min="14348" max="14348" width="11.42578125" style="3" customWidth="1"/>
    <col min="14349" max="14349" width="17.42578125" style="3" customWidth="1"/>
    <col min="14350" max="14350" width="15.7109375" style="3" customWidth="1"/>
    <col min="14351" max="14351" width="17.42578125" style="3" customWidth="1"/>
    <col min="14352" max="14352" width="13.42578125" style="3" customWidth="1"/>
    <col min="14353" max="14353" width="17.42578125" style="3" customWidth="1"/>
    <col min="14354" max="14354" width="13.42578125" style="3" customWidth="1"/>
    <col min="14355" max="14355" width="17.42578125" style="3" customWidth="1"/>
    <col min="14356" max="14356" width="11.42578125" style="3" customWidth="1"/>
    <col min="14357" max="14357" width="17.42578125" style="3" customWidth="1"/>
    <col min="14358" max="14358" width="11.42578125" style="3" customWidth="1"/>
    <col min="14359" max="14359" width="17.42578125" style="3" customWidth="1"/>
    <col min="14360" max="14360" width="11.42578125" style="3" customWidth="1"/>
    <col min="14361" max="14594" width="11.42578125" style="3"/>
    <col min="14595" max="14595" width="11.28515625" style="3" customWidth="1"/>
    <col min="14596" max="14598" width="11.42578125" style="3"/>
    <col min="14599" max="14601" width="11.42578125" style="3" customWidth="1"/>
    <col min="14602" max="14602" width="13.7109375" style="3" customWidth="1"/>
    <col min="14603" max="14603" width="13.28515625" style="3" customWidth="1"/>
    <col min="14604" max="14604" width="11.42578125" style="3" customWidth="1"/>
    <col min="14605" max="14605" width="17.42578125" style="3" customWidth="1"/>
    <col min="14606" max="14606" width="15.7109375" style="3" customWidth="1"/>
    <col min="14607" max="14607" width="17.42578125" style="3" customWidth="1"/>
    <col min="14608" max="14608" width="13.42578125" style="3" customWidth="1"/>
    <col min="14609" max="14609" width="17.42578125" style="3" customWidth="1"/>
    <col min="14610" max="14610" width="13.42578125" style="3" customWidth="1"/>
    <col min="14611" max="14611" width="17.42578125" style="3" customWidth="1"/>
    <col min="14612" max="14612" width="11.42578125" style="3" customWidth="1"/>
    <col min="14613" max="14613" width="17.42578125" style="3" customWidth="1"/>
    <col min="14614" max="14614" width="11.42578125" style="3" customWidth="1"/>
    <col min="14615" max="14615" width="17.42578125" style="3" customWidth="1"/>
    <col min="14616" max="14616" width="11.42578125" style="3" customWidth="1"/>
    <col min="14617" max="14850" width="11.42578125" style="3"/>
    <col min="14851" max="14851" width="11.28515625" style="3" customWidth="1"/>
    <col min="14852" max="14854" width="11.42578125" style="3"/>
    <col min="14855" max="14857" width="11.42578125" style="3" customWidth="1"/>
    <col min="14858" max="14858" width="13.7109375" style="3" customWidth="1"/>
    <col min="14859" max="14859" width="13.28515625" style="3" customWidth="1"/>
    <col min="14860" max="14860" width="11.42578125" style="3" customWidth="1"/>
    <col min="14861" max="14861" width="17.42578125" style="3" customWidth="1"/>
    <col min="14862" max="14862" width="15.7109375" style="3" customWidth="1"/>
    <col min="14863" max="14863" width="17.42578125" style="3" customWidth="1"/>
    <col min="14864" max="14864" width="13.42578125" style="3" customWidth="1"/>
    <col min="14865" max="14865" width="17.42578125" style="3" customWidth="1"/>
    <col min="14866" max="14866" width="13.42578125" style="3" customWidth="1"/>
    <col min="14867" max="14867" width="17.42578125" style="3" customWidth="1"/>
    <col min="14868" max="14868" width="11.42578125" style="3" customWidth="1"/>
    <col min="14869" max="14869" width="17.42578125" style="3" customWidth="1"/>
    <col min="14870" max="14870" width="11.42578125" style="3" customWidth="1"/>
    <col min="14871" max="14871" width="17.42578125" style="3" customWidth="1"/>
    <col min="14872" max="14872" width="11.42578125" style="3" customWidth="1"/>
    <col min="14873" max="15106" width="11.42578125" style="3"/>
    <col min="15107" max="15107" width="11.28515625" style="3" customWidth="1"/>
    <col min="15108" max="15110" width="11.42578125" style="3"/>
    <col min="15111" max="15113" width="11.42578125" style="3" customWidth="1"/>
    <col min="15114" max="15114" width="13.7109375" style="3" customWidth="1"/>
    <col min="15115" max="15115" width="13.28515625" style="3" customWidth="1"/>
    <col min="15116" max="15116" width="11.42578125" style="3" customWidth="1"/>
    <col min="15117" max="15117" width="17.42578125" style="3" customWidth="1"/>
    <col min="15118" max="15118" width="15.7109375" style="3" customWidth="1"/>
    <col min="15119" max="15119" width="17.42578125" style="3" customWidth="1"/>
    <col min="15120" max="15120" width="13.42578125" style="3" customWidth="1"/>
    <col min="15121" max="15121" width="17.42578125" style="3" customWidth="1"/>
    <col min="15122" max="15122" width="13.42578125" style="3" customWidth="1"/>
    <col min="15123" max="15123" width="17.42578125" style="3" customWidth="1"/>
    <col min="15124" max="15124" width="11.42578125" style="3" customWidth="1"/>
    <col min="15125" max="15125" width="17.42578125" style="3" customWidth="1"/>
    <col min="15126" max="15126" width="11.42578125" style="3" customWidth="1"/>
    <col min="15127" max="15127" width="17.42578125" style="3" customWidth="1"/>
    <col min="15128" max="15128" width="11.42578125" style="3" customWidth="1"/>
    <col min="15129" max="15362" width="11.42578125" style="3"/>
    <col min="15363" max="15363" width="11.28515625" style="3" customWidth="1"/>
    <col min="15364" max="15366" width="11.42578125" style="3"/>
    <col min="15367" max="15369" width="11.42578125" style="3" customWidth="1"/>
    <col min="15370" max="15370" width="13.7109375" style="3" customWidth="1"/>
    <col min="15371" max="15371" width="13.28515625" style="3" customWidth="1"/>
    <col min="15372" max="15372" width="11.42578125" style="3" customWidth="1"/>
    <col min="15373" max="15373" width="17.42578125" style="3" customWidth="1"/>
    <col min="15374" max="15374" width="15.7109375" style="3" customWidth="1"/>
    <col min="15375" max="15375" width="17.42578125" style="3" customWidth="1"/>
    <col min="15376" max="15376" width="13.42578125" style="3" customWidth="1"/>
    <col min="15377" max="15377" width="17.42578125" style="3" customWidth="1"/>
    <col min="15378" max="15378" width="13.42578125" style="3" customWidth="1"/>
    <col min="15379" max="15379" width="17.42578125" style="3" customWidth="1"/>
    <col min="15380" max="15380" width="11.42578125" style="3" customWidth="1"/>
    <col min="15381" max="15381" width="17.42578125" style="3" customWidth="1"/>
    <col min="15382" max="15382" width="11.42578125" style="3" customWidth="1"/>
    <col min="15383" max="15383" width="17.42578125" style="3" customWidth="1"/>
    <col min="15384" max="15384" width="11.42578125" style="3" customWidth="1"/>
    <col min="15385" max="15618" width="11.42578125" style="3"/>
    <col min="15619" max="15619" width="11.28515625" style="3" customWidth="1"/>
    <col min="15620" max="15622" width="11.42578125" style="3"/>
    <col min="15623" max="15625" width="11.42578125" style="3" customWidth="1"/>
    <col min="15626" max="15626" width="13.7109375" style="3" customWidth="1"/>
    <col min="15627" max="15627" width="13.28515625" style="3" customWidth="1"/>
    <col min="15628" max="15628" width="11.42578125" style="3" customWidth="1"/>
    <col min="15629" max="15629" width="17.42578125" style="3" customWidth="1"/>
    <col min="15630" max="15630" width="15.7109375" style="3" customWidth="1"/>
    <col min="15631" max="15631" width="17.42578125" style="3" customWidth="1"/>
    <col min="15632" max="15632" width="13.42578125" style="3" customWidth="1"/>
    <col min="15633" max="15633" width="17.42578125" style="3" customWidth="1"/>
    <col min="15634" max="15634" width="13.42578125" style="3" customWidth="1"/>
    <col min="15635" max="15635" width="17.42578125" style="3" customWidth="1"/>
    <col min="15636" max="15636" width="11.42578125" style="3" customWidth="1"/>
    <col min="15637" max="15637" width="17.42578125" style="3" customWidth="1"/>
    <col min="15638" max="15638" width="11.42578125" style="3" customWidth="1"/>
    <col min="15639" max="15639" width="17.42578125" style="3" customWidth="1"/>
    <col min="15640" max="15640" width="11.42578125" style="3" customWidth="1"/>
    <col min="15641" max="15874" width="11.42578125" style="3"/>
    <col min="15875" max="15875" width="11.28515625" style="3" customWidth="1"/>
    <col min="15876" max="15878" width="11.42578125" style="3"/>
    <col min="15879" max="15881" width="11.42578125" style="3" customWidth="1"/>
    <col min="15882" max="15882" width="13.7109375" style="3" customWidth="1"/>
    <col min="15883" max="15883" width="13.28515625" style="3" customWidth="1"/>
    <col min="15884" max="15884" width="11.42578125" style="3" customWidth="1"/>
    <col min="15885" max="15885" width="17.42578125" style="3" customWidth="1"/>
    <col min="15886" max="15886" width="15.7109375" style="3" customWidth="1"/>
    <col min="15887" max="15887" width="17.42578125" style="3" customWidth="1"/>
    <col min="15888" max="15888" width="13.42578125" style="3" customWidth="1"/>
    <col min="15889" max="15889" width="17.42578125" style="3" customWidth="1"/>
    <col min="15890" max="15890" width="13.42578125" style="3" customWidth="1"/>
    <col min="15891" max="15891" width="17.42578125" style="3" customWidth="1"/>
    <col min="15892" max="15892" width="11.42578125" style="3" customWidth="1"/>
    <col min="15893" max="15893" width="17.42578125" style="3" customWidth="1"/>
    <col min="15894" max="15894" width="11.42578125" style="3" customWidth="1"/>
    <col min="15895" max="15895" width="17.42578125" style="3" customWidth="1"/>
    <col min="15896" max="15896" width="11.42578125" style="3" customWidth="1"/>
    <col min="15897" max="16130" width="11.42578125" style="3"/>
    <col min="16131" max="16131" width="11.28515625" style="3" customWidth="1"/>
    <col min="16132" max="16134" width="11.42578125" style="3"/>
    <col min="16135" max="16137" width="11.42578125" style="3" customWidth="1"/>
    <col min="16138" max="16138" width="13.7109375" style="3" customWidth="1"/>
    <col min="16139" max="16139" width="13.28515625" style="3" customWidth="1"/>
    <col min="16140" max="16140" width="11.42578125" style="3" customWidth="1"/>
    <col min="16141" max="16141" width="17.42578125" style="3" customWidth="1"/>
    <col min="16142" max="16142" width="15.7109375" style="3" customWidth="1"/>
    <col min="16143" max="16143" width="17.42578125" style="3" customWidth="1"/>
    <col min="16144" max="16144" width="13.42578125" style="3" customWidth="1"/>
    <col min="16145" max="16145" width="17.42578125" style="3" customWidth="1"/>
    <col min="16146" max="16146" width="13.42578125" style="3" customWidth="1"/>
    <col min="16147" max="16147" width="17.42578125" style="3" customWidth="1"/>
    <col min="16148" max="16148" width="11.42578125" style="3" customWidth="1"/>
    <col min="16149" max="16149" width="17.42578125" style="3" customWidth="1"/>
    <col min="16150" max="16150" width="11.42578125" style="3" customWidth="1"/>
    <col min="16151" max="16151" width="17.42578125" style="3" customWidth="1"/>
    <col min="16152" max="16152" width="11.42578125" style="3" customWidth="1"/>
    <col min="16153" max="16384" width="11.42578125" style="3"/>
  </cols>
  <sheetData>
    <row r="1" spans="1:24" x14ac:dyDescent="0.2">
      <c r="A1" s="1" t="s">
        <v>3747</v>
      </c>
      <c r="B1" s="1" t="s">
        <v>0</v>
      </c>
      <c r="C1" s="28" t="s">
        <v>478</v>
      </c>
      <c r="D1" s="4" t="s">
        <v>111</v>
      </c>
      <c r="E1" s="1" t="s">
        <v>421</v>
      </c>
      <c r="F1" s="1" t="s">
        <v>440</v>
      </c>
      <c r="G1" s="4" t="s">
        <v>479</v>
      </c>
      <c r="H1" s="4" t="s">
        <v>480</v>
      </c>
      <c r="I1" s="4" t="s">
        <v>481</v>
      </c>
      <c r="J1" s="4" t="s">
        <v>482</v>
      </c>
      <c r="K1" s="4" t="s">
        <v>483</v>
      </c>
      <c r="L1" s="4" t="s">
        <v>484</v>
      </c>
      <c r="M1" s="4" t="s">
        <v>485</v>
      </c>
      <c r="N1" s="4" t="s">
        <v>486</v>
      </c>
      <c r="O1" s="4" t="s">
        <v>487</v>
      </c>
      <c r="P1" s="4" t="s">
        <v>488</v>
      </c>
      <c r="Q1" s="4" t="s">
        <v>489</v>
      </c>
      <c r="R1" s="4" t="s">
        <v>490</v>
      </c>
      <c r="S1" s="4" t="s">
        <v>491</v>
      </c>
      <c r="T1" s="4" t="s">
        <v>492</v>
      </c>
      <c r="U1" s="4" t="s">
        <v>493</v>
      </c>
      <c r="V1" s="4" t="s">
        <v>494</v>
      </c>
      <c r="W1" s="4" t="s">
        <v>495</v>
      </c>
      <c r="X1" s="4" t="s">
        <v>496</v>
      </c>
    </row>
    <row r="2" spans="1:24" x14ac:dyDescent="0.2">
      <c r="A2" s="3">
        <v>1010002</v>
      </c>
      <c r="B2" s="3" t="s">
        <v>1</v>
      </c>
      <c r="C2" s="3">
        <v>91</v>
      </c>
      <c r="D2" s="3" t="s">
        <v>113</v>
      </c>
      <c r="E2" s="3">
        <v>2</v>
      </c>
      <c r="F2" s="3" t="s">
        <v>442</v>
      </c>
      <c r="G2" s="3">
        <v>0</v>
      </c>
      <c r="H2" s="3">
        <v>1</v>
      </c>
      <c r="I2" s="3">
        <v>0</v>
      </c>
      <c r="J2" s="3">
        <v>1</v>
      </c>
      <c r="K2" s="3" t="e">
        <f>SUMPRODUCT('base CR'!B)</f>
        <v>#NAME?</v>
      </c>
      <c r="L2" s="3" t="s">
        <v>497</v>
      </c>
      <c r="M2" s="4">
        <v>1</v>
      </c>
      <c r="N2" s="3" t="s">
        <v>498</v>
      </c>
      <c r="O2" s="4">
        <v>1</v>
      </c>
      <c r="P2" s="3" t="s">
        <v>499</v>
      </c>
      <c r="Q2" s="4">
        <v>1</v>
      </c>
      <c r="R2" s="3" t="s">
        <v>500</v>
      </c>
      <c r="S2" s="4">
        <v>1</v>
      </c>
      <c r="T2" s="3" t="s">
        <v>501</v>
      </c>
      <c r="W2" s="3">
        <v>9</v>
      </c>
      <c r="X2" s="3" t="s">
        <v>502</v>
      </c>
    </row>
    <row r="3" spans="1:24" x14ac:dyDescent="0.2">
      <c r="A3" s="3">
        <v>1010002</v>
      </c>
      <c r="B3" s="3" t="s">
        <v>1</v>
      </c>
      <c r="C3" s="3">
        <v>91</v>
      </c>
      <c r="D3" s="3" t="s">
        <v>114</v>
      </c>
      <c r="E3" s="3">
        <v>6</v>
      </c>
      <c r="F3" s="3" t="s">
        <v>442</v>
      </c>
      <c r="G3" s="3">
        <v>0</v>
      </c>
      <c r="H3" s="3">
        <v>1</v>
      </c>
      <c r="I3" s="3">
        <v>1</v>
      </c>
      <c r="J3" s="3">
        <v>0</v>
      </c>
      <c r="K3" s="3">
        <v>0</v>
      </c>
      <c r="L3" s="3" t="s">
        <v>503</v>
      </c>
      <c r="M3" s="4">
        <v>1</v>
      </c>
      <c r="N3" s="3" t="s">
        <v>504</v>
      </c>
      <c r="O3" s="4">
        <v>1</v>
      </c>
      <c r="P3" s="3" t="s">
        <v>505</v>
      </c>
      <c r="Q3" s="4">
        <v>1</v>
      </c>
      <c r="R3" s="3" t="s">
        <v>506</v>
      </c>
      <c r="S3" s="4">
        <v>1</v>
      </c>
      <c r="T3" s="3" t="s">
        <v>507</v>
      </c>
      <c r="W3" s="3">
        <v>9</v>
      </c>
    </row>
    <row r="4" spans="1:24" x14ac:dyDescent="0.2">
      <c r="A4" s="3">
        <v>1010005</v>
      </c>
      <c r="B4" s="3" t="s">
        <v>2</v>
      </c>
      <c r="C4" s="3">
        <v>91</v>
      </c>
      <c r="D4" s="3" t="s">
        <v>115</v>
      </c>
      <c r="E4" s="3">
        <v>1</v>
      </c>
      <c r="F4" s="3" t="s">
        <v>441</v>
      </c>
      <c r="G4" s="3">
        <v>1</v>
      </c>
      <c r="H4" s="3">
        <v>1</v>
      </c>
      <c r="I4" s="3">
        <v>0</v>
      </c>
      <c r="J4" s="3">
        <v>0</v>
      </c>
      <c r="K4" s="3">
        <v>0</v>
      </c>
      <c r="L4" s="3" t="s">
        <v>508</v>
      </c>
      <c r="M4" s="4">
        <v>1</v>
      </c>
      <c r="N4" s="3" t="s">
        <v>509</v>
      </c>
      <c r="O4" s="4">
        <v>1</v>
      </c>
      <c r="P4" s="3" t="s">
        <v>510</v>
      </c>
      <c r="Q4" s="4">
        <v>1</v>
      </c>
      <c r="R4" s="3" t="s">
        <v>511</v>
      </c>
      <c r="S4" s="4">
        <v>1</v>
      </c>
      <c r="T4" s="3" t="s">
        <v>512</v>
      </c>
      <c r="U4" s="3">
        <v>1</v>
      </c>
      <c r="V4" s="3" t="s">
        <v>513</v>
      </c>
      <c r="W4" s="3">
        <v>9</v>
      </c>
      <c r="X4" s="3" t="s">
        <v>514</v>
      </c>
    </row>
    <row r="5" spans="1:24" x14ac:dyDescent="0.2">
      <c r="A5" s="3">
        <v>1010005</v>
      </c>
      <c r="B5" s="3" t="s">
        <v>2</v>
      </c>
      <c r="C5" s="3">
        <v>91</v>
      </c>
      <c r="D5" s="3" t="s">
        <v>116</v>
      </c>
      <c r="E5" s="3">
        <v>2</v>
      </c>
      <c r="F5" s="3" t="s">
        <v>441</v>
      </c>
      <c r="G5" s="3">
        <v>0</v>
      </c>
      <c r="H5" s="3">
        <v>1</v>
      </c>
      <c r="I5" s="3">
        <v>0</v>
      </c>
      <c r="J5" s="3">
        <v>0</v>
      </c>
      <c r="K5" s="3">
        <v>0</v>
      </c>
      <c r="L5" s="3" t="s">
        <v>515</v>
      </c>
      <c r="M5" s="4">
        <v>1</v>
      </c>
      <c r="N5" s="3" t="s">
        <v>516</v>
      </c>
      <c r="O5" s="4">
        <v>0</v>
      </c>
      <c r="Q5" s="4">
        <v>1</v>
      </c>
      <c r="R5" s="3" t="s">
        <v>517</v>
      </c>
      <c r="S5" s="4">
        <v>0</v>
      </c>
      <c r="W5" s="3">
        <v>9</v>
      </c>
      <c r="X5" s="3" t="s">
        <v>518</v>
      </c>
    </row>
    <row r="6" spans="1:24" x14ac:dyDescent="0.2">
      <c r="A6" s="3">
        <v>1010005</v>
      </c>
      <c r="B6" s="3" t="s">
        <v>2</v>
      </c>
      <c r="C6" s="3">
        <v>91</v>
      </c>
      <c r="D6" s="3" t="s">
        <v>117</v>
      </c>
      <c r="E6" s="3">
        <v>3</v>
      </c>
      <c r="F6" s="3" t="s">
        <v>442</v>
      </c>
      <c r="G6" s="3">
        <v>0</v>
      </c>
      <c r="H6" s="3">
        <v>1</v>
      </c>
      <c r="I6" s="3">
        <v>0</v>
      </c>
      <c r="J6" s="3">
        <v>1</v>
      </c>
      <c r="K6" s="3">
        <v>0</v>
      </c>
      <c r="L6" s="3" t="s">
        <v>519</v>
      </c>
      <c r="M6" s="4">
        <v>1</v>
      </c>
      <c r="N6" s="3" t="s">
        <v>520</v>
      </c>
      <c r="O6" s="4">
        <v>0</v>
      </c>
      <c r="Q6" s="4">
        <v>1</v>
      </c>
      <c r="R6" s="3" t="s">
        <v>521</v>
      </c>
      <c r="S6" s="4">
        <v>0</v>
      </c>
      <c r="W6" s="3">
        <v>9</v>
      </c>
      <c r="X6" s="3" t="s">
        <v>522</v>
      </c>
    </row>
    <row r="7" spans="1:24" x14ac:dyDescent="0.2">
      <c r="A7" s="3">
        <v>1010005</v>
      </c>
      <c r="B7" s="3" t="s">
        <v>2</v>
      </c>
      <c r="C7" s="3">
        <v>91</v>
      </c>
      <c r="D7" s="3" t="s">
        <v>118</v>
      </c>
      <c r="E7" s="3">
        <v>4</v>
      </c>
      <c r="F7" s="3" t="s">
        <v>442</v>
      </c>
      <c r="G7" s="3">
        <v>0</v>
      </c>
      <c r="H7" s="3">
        <v>1</v>
      </c>
      <c r="I7" s="3">
        <v>0</v>
      </c>
      <c r="J7" s="3">
        <v>0</v>
      </c>
      <c r="K7" s="3">
        <v>0</v>
      </c>
      <c r="L7" s="3" t="s">
        <v>523</v>
      </c>
      <c r="M7" s="4">
        <v>1</v>
      </c>
      <c r="N7" s="3" t="s">
        <v>524</v>
      </c>
      <c r="O7" s="4">
        <v>0</v>
      </c>
      <c r="Q7" s="3">
        <v>1</v>
      </c>
      <c r="R7" s="3" t="s">
        <v>525</v>
      </c>
      <c r="S7" s="4">
        <v>0</v>
      </c>
      <c r="W7" s="3">
        <v>9</v>
      </c>
      <c r="X7" s="3" t="s">
        <v>526</v>
      </c>
    </row>
    <row r="8" spans="1:24" x14ac:dyDescent="0.2">
      <c r="A8" s="3">
        <v>1010005</v>
      </c>
      <c r="B8" s="3" t="s">
        <v>2</v>
      </c>
      <c r="C8" s="3">
        <v>91</v>
      </c>
      <c r="D8" s="3" t="s">
        <v>119</v>
      </c>
      <c r="E8" s="3">
        <v>5</v>
      </c>
      <c r="F8" s="3" t="s">
        <v>442</v>
      </c>
      <c r="G8" s="3">
        <v>1</v>
      </c>
      <c r="H8" s="3">
        <v>1</v>
      </c>
      <c r="I8" s="3">
        <v>0</v>
      </c>
      <c r="J8" s="3">
        <v>0</v>
      </c>
      <c r="K8" s="3">
        <v>0</v>
      </c>
      <c r="L8" s="3" t="s">
        <v>527</v>
      </c>
      <c r="M8" s="4">
        <v>1</v>
      </c>
      <c r="N8" s="3" t="s">
        <v>528</v>
      </c>
      <c r="O8" s="4">
        <v>0</v>
      </c>
      <c r="Q8" s="3">
        <v>0</v>
      </c>
      <c r="S8" s="3">
        <v>1</v>
      </c>
      <c r="T8" s="3" t="s">
        <v>529</v>
      </c>
      <c r="W8" s="3">
        <v>9</v>
      </c>
      <c r="X8" s="3" t="s">
        <v>530</v>
      </c>
    </row>
    <row r="9" spans="1:24" x14ac:dyDescent="0.2">
      <c r="A9" s="3">
        <v>1010005</v>
      </c>
      <c r="B9" s="3" t="s">
        <v>2</v>
      </c>
      <c r="C9" s="3">
        <v>99</v>
      </c>
      <c r="D9" s="3" t="s">
        <v>120</v>
      </c>
      <c r="E9" s="3">
        <v>6</v>
      </c>
      <c r="F9" s="3" t="s">
        <v>442</v>
      </c>
      <c r="G9" s="3">
        <v>0</v>
      </c>
      <c r="H9" s="3">
        <v>1</v>
      </c>
      <c r="I9" s="3">
        <v>0</v>
      </c>
      <c r="J9" s="3">
        <v>0</v>
      </c>
      <c r="K9" s="3">
        <v>0</v>
      </c>
      <c r="L9" s="3" t="s">
        <v>531</v>
      </c>
      <c r="M9" s="4">
        <v>1</v>
      </c>
      <c r="N9" s="3" t="s">
        <v>532</v>
      </c>
      <c r="O9" s="4">
        <v>0</v>
      </c>
      <c r="Q9" s="3">
        <v>1</v>
      </c>
      <c r="R9" s="3" t="s">
        <v>533</v>
      </c>
      <c r="S9" s="3">
        <v>0</v>
      </c>
      <c r="W9" s="3">
        <v>9</v>
      </c>
      <c r="X9" s="3" t="s">
        <v>534</v>
      </c>
    </row>
    <row r="10" spans="1:24" x14ac:dyDescent="0.2">
      <c r="A10" s="3">
        <v>1010014</v>
      </c>
      <c r="B10" s="3" t="s">
        <v>3</v>
      </c>
      <c r="C10" s="3">
        <v>13</v>
      </c>
      <c r="D10" s="3" t="s">
        <v>119</v>
      </c>
      <c r="E10" s="3">
        <v>4</v>
      </c>
      <c r="F10" s="3" t="s">
        <v>442</v>
      </c>
      <c r="G10" s="3">
        <v>0</v>
      </c>
      <c r="H10" s="3">
        <v>1</v>
      </c>
      <c r="I10" s="3">
        <v>0</v>
      </c>
      <c r="J10" s="3">
        <v>0</v>
      </c>
      <c r="K10" s="3">
        <v>0</v>
      </c>
      <c r="L10" s="3" t="s">
        <v>535</v>
      </c>
      <c r="M10" s="4">
        <v>1</v>
      </c>
      <c r="N10" s="3" t="s">
        <v>536</v>
      </c>
      <c r="O10" s="4">
        <v>1</v>
      </c>
      <c r="P10" s="3" t="s">
        <v>537</v>
      </c>
      <c r="Q10" s="3">
        <v>1</v>
      </c>
      <c r="R10" s="3" t="s">
        <v>538</v>
      </c>
      <c r="S10" s="4">
        <v>1</v>
      </c>
      <c r="T10" s="3" t="s">
        <v>539</v>
      </c>
      <c r="W10" s="3">
        <v>9</v>
      </c>
    </row>
    <row r="11" spans="1:24" s="5" customFormat="1" x14ac:dyDescent="0.2">
      <c r="A11" s="3">
        <v>1010002</v>
      </c>
      <c r="B11" s="3" t="s">
        <v>1</v>
      </c>
      <c r="C11" s="3">
        <v>91</v>
      </c>
      <c r="D11" s="3" t="s">
        <v>121</v>
      </c>
      <c r="E11" s="3">
        <v>3</v>
      </c>
      <c r="F11" s="3" t="s">
        <v>442</v>
      </c>
      <c r="G11" s="3">
        <v>0</v>
      </c>
      <c r="H11" s="3">
        <v>1</v>
      </c>
      <c r="I11" s="3">
        <v>0</v>
      </c>
      <c r="J11" s="3">
        <v>0</v>
      </c>
      <c r="K11" s="3">
        <v>0</v>
      </c>
      <c r="L11" s="3" t="s">
        <v>540</v>
      </c>
      <c r="M11" s="4">
        <v>1</v>
      </c>
      <c r="N11" s="3" t="s">
        <v>541</v>
      </c>
      <c r="O11" s="4">
        <v>1</v>
      </c>
      <c r="P11" s="3" t="s">
        <v>542</v>
      </c>
      <c r="Q11" s="4">
        <v>1</v>
      </c>
      <c r="R11" s="3" t="s">
        <v>543</v>
      </c>
      <c r="S11" s="4">
        <v>0</v>
      </c>
      <c r="T11" s="3"/>
      <c r="U11" s="3"/>
      <c r="V11" s="3"/>
      <c r="W11" s="3">
        <v>9</v>
      </c>
      <c r="X11" s="3" t="s">
        <v>544</v>
      </c>
    </row>
    <row r="12" spans="1:24" x14ac:dyDescent="0.2">
      <c r="A12" s="3">
        <v>1010002</v>
      </c>
      <c r="B12" s="3" t="s">
        <v>1</v>
      </c>
      <c r="C12" s="3">
        <v>91</v>
      </c>
      <c r="D12" s="3" t="s">
        <v>122</v>
      </c>
      <c r="E12" s="3">
        <v>5</v>
      </c>
      <c r="F12" s="3" t="s">
        <v>442</v>
      </c>
      <c r="G12" s="3">
        <v>0</v>
      </c>
      <c r="H12" s="3">
        <v>1</v>
      </c>
      <c r="I12" s="3">
        <v>0</v>
      </c>
      <c r="J12" s="3">
        <v>0</v>
      </c>
      <c r="K12" s="3">
        <v>0</v>
      </c>
      <c r="L12" s="3" t="s">
        <v>545</v>
      </c>
      <c r="M12" s="4">
        <v>1</v>
      </c>
      <c r="N12" s="3" t="s">
        <v>546</v>
      </c>
      <c r="O12" s="4">
        <v>1</v>
      </c>
      <c r="P12" s="3" t="s">
        <v>547</v>
      </c>
      <c r="Q12" s="4">
        <v>1</v>
      </c>
      <c r="R12" s="3" t="s">
        <v>548</v>
      </c>
      <c r="S12" s="4">
        <v>1</v>
      </c>
      <c r="T12" s="3" t="s">
        <v>549</v>
      </c>
      <c r="W12" s="3">
        <v>9</v>
      </c>
      <c r="X12" s="3" t="s">
        <v>550</v>
      </c>
    </row>
    <row r="13" spans="1:24" x14ac:dyDescent="0.2">
      <c r="A13" s="3">
        <v>1010002</v>
      </c>
      <c r="B13" s="3" t="s">
        <v>1</v>
      </c>
      <c r="C13" s="3">
        <v>91</v>
      </c>
      <c r="D13" s="3" t="s">
        <v>123</v>
      </c>
      <c r="E13" s="3">
        <v>1</v>
      </c>
      <c r="F13" s="3" t="s">
        <v>441</v>
      </c>
      <c r="G13" s="3">
        <v>1</v>
      </c>
      <c r="H13" s="3">
        <v>1</v>
      </c>
      <c r="I13" s="3">
        <v>0</v>
      </c>
      <c r="J13" s="3">
        <v>0</v>
      </c>
      <c r="K13" s="3">
        <v>0</v>
      </c>
      <c r="L13" s="3" t="s">
        <v>551</v>
      </c>
      <c r="M13" s="4">
        <v>1</v>
      </c>
      <c r="N13" s="3" t="s">
        <v>552</v>
      </c>
      <c r="O13" s="4">
        <v>1</v>
      </c>
      <c r="P13" s="3" t="s">
        <v>553</v>
      </c>
      <c r="Q13" s="4">
        <v>1</v>
      </c>
      <c r="R13" s="3" t="s">
        <v>554</v>
      </c>
      <c r="S13" s="4">
        <v>1</v>
      </c>
      <c r="T13" s="3" t="s">
        <v>555</v>
      </c>
      <c r="U13" s="3">
        <v>1</v>
      </c>
      <c r="V13" s="3" t="s">
        <v>556</v>
      </c>
      <c r="W13" s="3">
        <v>8</v>
      </c>
      <c r="X13" s="3" t="s">
        <v>557</v>
      </c>
    </row>
    <row r="14" spans="1:24" x14ac:dyDescent="0.2">
      <c r="A14" s="3">
        <v>1010021</v>
      </c>
      <c r="B14" s="3" t="s">
        <v>4</v>
      </c>
      <c r="C14" s="3">
        <v>119</v>
      </c>
      <c r="D14" s="3" t="s">
        <v>124</v>
      </c>
      <c r="E14" s="3">
        <v>10</v>
      </c>
      <c r="F14" s="3" t="s">
        <v>442</v>
      </c>
      <c r="G14" s="3">
        <v>1</v>
      </c>
      <c r="H14" s="3">
        <v>1</v>
      </c>
      <c r="I14" s="3">
        <v>1</v>
      </c>
      <c r="J14" s="3">
        <v>0</v>
      </c>
      <c r="K14" s="3">
        <v>0</v>
      </c>
      <c r="L14" s="3" t="s">
        <v>558</v>
      </c>
      <c r="M14" s="4">
        <v>1</v>
      </c>
      <c r="N14" s="3" t="s">
        <v>559</v>
      </c>
      <c r="O14" s="4">
        <v>1</v>
      </c>
      <c r="P14" s="3" t="s">
        <v>560</v>
      </c>
      <c r="Q14" s="4">
        <v>1</v>
      </c>
      <c r="R14" s="3" t="s">
        <v>561</v>
      </c>
      <c r="S14" s="4">
        <v>1</v>
      </c>
      <c r="T14" s="3" t="s">
        <v>562</v>
      </c>
      <c r="U14" s="4"/>
      <c r="W14" s="3">
        <v>8</v>
      </c>
    </row>
    <row r="15" spans="1:24" x14ac:dyDescent="0.2">
      <c r="A15" s="3">
        <v>1010021</v>
      </c>
      <c r="B15" s="3" t="s">
        <v>4</v>
      </c>
      <c r="C15" s="3">
        <v>119</v>
      </c>
      <c r="D15" s="3" t="s">
        <v>125</v>
      </c>
      <c r="E15" s="3">
        <v>11</v>
      </c>
      <c r="F15" s="3" t="s">
        <v>442</v>
      </c>
      <c r="G15" s="3">
        <v>1</v>
      </c>
      <c r="H15" s="3">
        <v>1</v>
      </c>
      <c r="I15" s="3">
        <v>1</v>
      </c>
      <c r="J15" s="3">
        <v>0</v>
      </c>
      <c r="K15" s="3">
        <v>0</v>
      </c>
      <c r="L15" s="3" t="s">
        <v>563</v>
      </c>
      <c r="M15" s="4">
        <v>1</v>
      </c>
      <c r="N15" s="3" t="s">
        <v>564</v>
      </c>
      <c r="O15" s="4">
        <v>1</v>
      </c>
      <c r="P15" s="3" t="s">
        <v>565</v>
      </c>
      <c r="Q15" s="4">
        <v>1</v>
      </c>
      <c r="R15" s="3" t="s">
        <v>566</v>
      </c>
      <c r="S15" s="4">
        <v>0</v>
      </c>
      <c r="U15" s="4"/>
      <c r="W15" s="3">
        <v>8</v>
      </c>
      <c r="X15" s="3" t="s">
        <v>567</v>
      </c>
    </row>
    <row r="16" spans="1:24" x14ac:dyDescent="0.2">
      <c r="A16" s="3">
        <v>1010021</v>
      </c>
      <c r="B16" s="3" t="s">
        <v>4</v>
      </c>
      <c r="C16" s="3">
        <v>18</v>
      </c>
      <c r="D16" s="3" t="s">
        <v>126</v>
      </c>
      <c r="E16" s="3">
        <v>12</v>
      </c>
      <c r="F16" s="3" t="s">
        <v>442</v>
      </c>
      <c r="G16" s="3">
        <v>0</v>
      </c>
      <c r="H16" s="3">
        <v>1</v>
      </c>
      <c r="I16" s="3">
        <v>1</v>
      </c>
      <c r="J16" s="3">
        <v>0</v>
      </c>
      <c r="K16" s="3">
        <v>0</v>
      </c>
      <c r="L16" s="3" t="s">
        <v>568</v>
      </c>
      <c r="M16" s="4">
        <v>1</v>
      </c>
      <c r="N16" s="3" t="s">
        <v>569</v>
      </c>
      <c r="O16" s="4">
        <v>1</v>
      </c>
      <c r="P16" s="3" t="s">
        <v>570</v>
      </c>
      <c r="Q16" s="4">
        <v>1</v>
      </c>
      <c r="R16" s="3" t="s">
        <v>571</v>
      </c>
      <c r="S16" s="4">
        <v>0</v>
      </c>
      <c r="W16" s="3">
        <v>7</v>
      </c>
    </row>
    <row r="17" spans="1:24" x14ac:dyDescent="0.2">
      <c r="A17" s="3">
        <v>1010021</v>
      </c>
      <c r="B17" s="3" t="s">
        <v>4</v>
      </c>
      <c r="C17" s="3">
        <v>18</v>
      </c>
      <c r="D17" s="3" t="s">
        <v>127</v>
      </c>
      <c r="E17" s="3">
        <v>13</v>
      </c>
      <c r="F17" s="3" t="s">
        <v>442</v>
      </c>
      <c r="G17" s="3">
        <v>0</v>
      </c>
      <c r="H17" s="3">
        <v>1</v>
      </c>
      <c r="I17" s="3">
        <v>1</v>
      </c>
      <c r="J17" s="3">
        <v>0</v>
      </c>
      <c r="K17" s="3">
        <v>0</v>
      </c>
      <c r="L17" s="3" t="s">
        <v>572</v>
      </c>
      <c r="M17" s="4">
        <v>1</v>
      </c>
      <c r="N17" s="3" t="s">
        <v>573</v>
      </c>
      <c r="O17" s="4">
        <v>0</v>
      </c>
      <c r="Q17" s="4">
        <v>1</v>
      </c>
      <c r="R17" s="3" t="s">
        <v>574</v>
      </c>
      <c r="S17" s="4">
        <v>0</v>
      </c>
      <c r="W17" s="3">
        <v>8</v>
      </c>
    </row>
    <row r="18" spans="1:24" x14ac:dyDescent="0.2">
      <c r="A18" s="3">
        <v>1010021</v>
      </c>
      <c r="B18" s="3" t="s">
        <v>4</v>
      </c>
      <c r="C18" s="3">
        <v>18</v>
      </c>
      <c r="D18" s="3" t="s">
        <v>128</v>
      </c>
      <c r="E18" s="3">
        <v>14</v>
      </c>
      <c r="F18" s="3" t="s">
        <v>442</v>
      </c>
      <c r="G18" s="3">
        <v>0</v>
      </c>
      <c r="H18" s="3">
        <v>1</v>
      </c>
      <c r="I18" s="3">
        <v>1</v>
      </c>
      <c r="J18" s="3">
        <v>0</v>
      </c>
      <c r="K18" s="3">
        <v>0</v>
      </c>
      <c r="L18" s="3" t="s">
        <v>575</v>
      </c>
      <c r="M18" s="4">
        <v>1</v>
      </c>
      <c r="N18" s="3" t="s">
        <v>576</v>
      </c>
      <c r="O18" s="4">
        <v>0</v>
      </c>
      <c r="Q18" s="4">
        <v>1</v>
      </c>
      <c r="R18" s="3" t="s">
        <v>577</v>
      </c>
      <c r="S18" s="4">
        <v>1</v>
      </c>
      <c r="T18" s="3" t="s">
        <v>578</v>
      </c>
      <c r="W18" s="3">
        <v>9</v>
      </c>
    </row>
    <row r="19" spans="1:24" x14ac:dyDescent="0.2">
      <c r="A19" s="3">
        <v>1010021</v>
      </c>
      <c r="B19" s="3" t="s">
        <v>4</v>
      </c>
      <c r="C19" s="3">
        <v>119</v>
      </c>
      <c r="D19" s="3" t="s">
        <v>129</v>
      </c>
      <c r="E19" s="3">
        <v>1</v>
      </c>
      <c r="F19" s="3" t="s">
        <v>441</v>
      </c>
      <c r="G19" s="3">
        <v>1</v>
      </c>
      <c r="H19" s="3">
        <v>1</v>
      </c>
      <c r="I19" s="3">
        <v>0</v>
      </c>
      <c r="J19" s="3">
        <v>0</v>
      </c>
      <c r="K19" s="3">
        <v>0</v>
      </c>
      <c r="L19" s="3" t="s">
        <v>579</v>
      </c>
      <c r="M19" s="4">
        <v>1</v>
      </c>
      <c r="N19" s="3" t="s">
        <v>580</v>
      </c>
      <c r="O19" s="4">
        <v>1</v>
      </c>
      <c r="P19" s="3" t="s">
        <v>581</v>
      </c>
      <c r="Q19" s="4">
        <v>1</v>
      </c>
      <c r="R19" s="3" t="s">
        <v>582</v>
      </c>
      <c r="S19" s="4">
        <v>0</v>
      </c>
      <c r="U19" s="3">
        <v>1</v>
      </c>
      <c r="V19" s="3" t="s">
        <v>583</v>
      </c>
      <c r="W19" s="3">
        <v>7</v>
      </c>
    </row>
    <row r="20" spans="1:24" x14ac:dyDescent="0.2">
      <c r="A20" s="3">
        <v>1010021</v>
      </c>
      <c r="B20" s="3" t="s">
        <v>4</v>
      </c>
      <c r="C20" s="3">
        <v>119</v>
      </c>
      <c r="D20" s="3" t="s">
        <v>130</v>
      </c>
      <c r="E20" s="3">
        <v>2</v>
      </c>
      <c r="F20" s="3" t="s">
        <v>441</v>
      </c>
      <c r="G20" s="3">
        <v>1</v>
      </c>
      <c r="H20" s="3">
        <v>1</v>
      </c>
      <c r="I20" s="3">
        <v>0</v>
      </c>
      <c r="J20" s="3">
        <v>0</v>
      </c>
      <c r="K20" s="3">
        <v>0</v>
      </c>
      <c r="L20" s="3" t="s">
        <v>584</v>
      </c>
      <c r="M20" s="4">
        <v>0</v>
      </c>
      <c r="O20" s="4">
        <v>0</v>
      </c>
      <c r="Q20" s="4">
        <v>1</v>
      </c>
      <c r="R20" s="3" t="s">
        <v>585</v>
      </c>
      <c r="S20" s="4">
        <v>1</v>
      </c>
      <c r="T20" s="3" t="s">
        <v>586</v>
      </c>
      <c r="X20" s="3" t="s">
        <v>587</v>
      </c>
    </row>
    <row r="21" spans="1:24" x14ac:dyDescent="0.2">
      <c r="A21" s="3">
        <v>1010021</v>
      </c>
      <c r="B21" s="3" t="s">
        <v>4</v>
      </c>
      <c r="C21" s="3">
        <v>119</v>
      </c>
      <c r="D21" s="3" t="s">
        <v>131</v>
      </c>
      <c r="E21" s="3">
        <v>3</v>
      </c>
      <c r="F21" s="3" t="s">
        <v>442</v>
      </c>
      <c r="G21" s="3">
        <v>0</v>
      </c>
      <c r="H21" s="3">
        <v>1</v>
      </c>
      <c r="I21" s="3">
        <v>1</v>
      </c>
      <c r="J21" s="3">
        <v>0</v>
      </c>
      <c r="K21" s="3">
        <v>0</v>
      </c>
      <c r="L21" s="3" t="s">
        <v>588</v>
      </c>
      <c r="M21" s="4">
        <v>1</v>
      </c>
      <c r="N21" s="3" t="s">
        <v>589</v>
      </c>
      <c r="O21" s="4">
        <v>0</v>
      </c>
      <c r="Q21" s="4">
        <v>1</v>
      </c>
      <c r="R21" s="3" t="s">
        <v>590</v>
      </c>
      <c r="S21" s="4">
        <v>1</v>
      </c>
      <c r="T21" s="3" t="s">
        <v>591</v>
      </c>
      <c r="W21" s="3">
        <v>8</v>
      </c>
    </row>
    <row r="22" spans="1:24" x14ac:dyDescent="0.2">
      <c r="A22" s="3">
        <v>1010021</v>
      </c>
      <c r="B22" s="3" t="s">
        <v>4</v>
      </c>
      <c r="C22" s="3">
        <v>119</v>
      </c>
      <c r="D22" s="3" t="s">
        <v>132</v>
      </c>
      <c r="E22" s="3">
        <v>4</v>
      </c>
      <c r="F22" s="3" t="s">
        <v>442</v>
      </c>
      <c r="G22" s="3">
        <v>0</v>
      </c>
      <c r="H22" s="3">
        <v>1</v>
      </c>
      <c r="I22" s="3">
        <v>1</v>
      </c>
      <c r="J22" s="3">
        <v>0</v>
      </c>
      <c r="K22" s="3">
        <v>0</v>
      </c>
      <c r="L22" s="3">
        <v>99</v>
      </c>
      <c r="M22" s="4">
        <v>1</v>
      </c>
      <c r="N22" s="3" t="s">
        <v>592</v>
      </c>
      <c r="O22" s="4">
        <v>1</v>
      </c>
      <c r="P22" s="3" t="s">
        <v>593</v>
      </c>
      <c r="Q22" s="4">
        <v>1</v>
      </c>
      <c r="R22" s="3" t="s">
        <v>594</v>
      </c>
      <c r="S22" s="4">
        <v>1</v>
      </c>
      <c r="T22" s="3" t="s">
        <v>595</v>
      </c>
      <c r="W22" s="3">
        <v>9</v>
      </c>
    </row>
    <row r="23" spans="1:24" x14ac:dyDescent="0.2">
      <c r="A23" s="3">
        <v>1010021</v>
      </c>
      <c r="B23" s="3" t="s">
        <v>4</v>
      </c>
      <c r="C23" s="3">
        <v>119</v>
      </c>
      <c r="D23" s="3" t="s">
        <v>133</v>
      </c>
      <c r="E23" s="3">
        <v>5</v>
      </c>
      <c r="F23" s="3" t="s">
        <v>442</v>
      </c>
      <c r="G23" s="3">
        <v>0</v>
      </c>
      <c r="H23" s="3">
        <v>1</v>
      </c>
      <c r="I23" s="3">
        <v>1</v>
      </c>
      <c r="J23" s="3">
        <v>0</v>
      </c>
      <c r="K23" s="3">
        <v>0</v>
      </c>
      <c r="L23" s="3" t="s">
        <v>596</v>
      </c>
      <c r="M23" s="4">
        <v>1</v>
      </c>
      <c r="N23" s="3" t="s">
        <v>597</v>
      </c>
      <c r="O23" s="4">
        <v>1</v>
      </c>
      <c r="P23" s="3" t="s">
        <v>598</v>
      </c>
      <c r="Q23" s="4">
        <v>1</v>
      </c>
      <c r="R23" s="3" t="s">
        <v>599</v>
      </c>
      <c r="S23" s="4">
        <v>1</v>
      </c>
      <c r="T23" s="3" t="s">
        <v>600</v>
      </c>
      <c r="W23" s="3">
        <v>9</v>
      </c>
    </row>
    <row r="24" spans="1:24" x14ac:dyDescent="0.2">
      <c r="A24" s="3">
        <v>1010021</v>
      </c>
      <c r="B24" s="3" t="s">
        <v>4</v>
      </c>
      <c r="C24" s="3">
        <v>119</v>
      </c>
      <c r="D24" s="3" t="s">
        <v>134</v>
      </c>
      <c r="E24" s="3">
        <v>6</v>
      </c>
      <c r="F24" s="3" t="s">
        <v>442</v>
      </c>
      <c r="G24" s="3">
        <v>0</v>
      </c>
      <c r="H24" s="3">
        <v>1</v>
      </c>
      <c r="I24" s="3">
        <v>1</v>
      </c>
      <c r="J24" s="3">
        <v>0</v>
      </c>
      <c r="K24" s="3">
        <v>0</v>
      </c>
      <c r="L24" s="3" t="s">
        <v>601</v>
      </c>
      <c r="M24" s="4">
        <v>1</v>
      </c>
      <c r="N24" s="3" t="s">
        <v>602</v>
      </c>
      <c r="O24" s="4">
        <v>1</v>
      </c>
      <c r="P24" s="3" t="s">
        <v>603</v>
      </c>
      <c r="Q24" s="4">
        <v>1</v>
      </c>
      <c r="R24" s="3" t="s">
        <v>604</v>
      </c>
      <c r="S24" s="4">
        <v>1</v>
      </c>
      <c r="T24" s="3" t="s">
        <v>605</v>
      </c>
      <c r="W24" s="3">
        <v>9</v>
      </c>
    </row>
    <row r="25" spans="1:24" x14ac:dyDescent="0.2">
      <c r="A25" s="3">
        <v>1010021</v>
      </c>
      <c r="B25" s="3" t="s">
        <v>4</v>
      </c>
      <c r="C25" s="3">
        <v>119</v>
      </c>
      <c r="D25" s="3" t="s">
        <v>135</v>
      </c>
      <c r="E25" s="3">
        <v>7</v>
      </c>
      <c r="F25" s="3" t="s">
        <v>442</v>
      </c>
      <c r="G25" s="3">
        <v>0</v>
      </c>
      <c r="H25" s="3">
        <v>1</v>
      </c>
      <c r="I25" s="3">
        <v>1</v>
      </c>
      <c r="J25" s="3">
        <v>0</v>
      </c>
      <c r="K25" s="3">
        <v>0</v>
      </c>
      <c r="L25" s="3" t="s">
        <v>606</v>
      </c>
      <c r="M25" s="4">
        <v>1</v>
      </c>
      <c r="N25" s="3" t="s">
        <v>607</v>
      </c>
      <c r="O25" s="4">
        <v>1</v>
      </c>
      <c r="P25" s="3" t="s">
        <v>608</v>
      </c>
      <c r="Q25" s="4">
        <v>1</v>
      </c>
      <c r="R25" s="3" t="s">
        <v>609</v>
      </c>
      <c r="S25" s="4">
        <v>1</v>
      </c>
      <c r="T25" s="3" t="s">
        <v>610</v>
      </c>
      <c r="W25" s="3">
        <v>9</v>
      </c>
    </row>
    <row r="26" spans="1:24" x14ac:dyDescent="0.2">
      <c r="A26" s="3">
        <v>1010021</v>
      </c>
      <c r="B26" s="3" t="s">
        <v>4</v>
      </c>
      <c r="C26" s="3">
        <v>119</v>
      </c>
      <c r="D26" s="3" t="s">
        <v>136</v>
      </c>
      <c r="E26" s="3">
        <v>8</v>
      </c>
      <c r="F26" s="3" t="s">
        <v>442</v>
      </c>
      <c r="G26" s="3">
        <v>1</v>
      </c>
      <c r="H26" s="3">
        <v>1</v>
      </c>
      <c r="I26" s="3">
        <v>1</v>
      </c>
      <c r="J26" s="3">
        <v>0</v>
      </c>
      <c r="K26" s="3">
        <v>0</v>
      </c>
      <c r="L26" s="3">
        <v>99</v>
      </c>
      <c r="M26" s="4">
        <v>1</v>
      </c>
      <c r="N26" s="3" t="s">
        <v>611</v>
      </c>
      <c r="O26" s="4">
        <v>1</v>
      </c>
      <c r="P26" s="3" t="s">
        <v>612</v>
      </c>
      <c r="Q26" s="4">
        <v>1</v>
      </c>
      <c r="R26" s="3" t="s">
        <v>613</v>
      </c>
      <c r="S26" s="4">
        <v>1</v>
      </c>
      <c r="T26" s="3" t="s">
        <v>614</v>
      </c>
      <c r="W26" s="3">
        <v>7</v>
      </c>
    </row>
    <row r="27" spans="1:24" x14ac:dyDescent="0.2">
      <c r="A27" s="3">
        <v>1010021</v>
      </c>
      <c r="B27" s="3" t="s">
        <v>4</v>
      </c>
      <c r="C27" s="3">
        <v>119</v>
      </c>
      <c r="D27" s="3" t="s">
        <v>137</v>
      </c>
      <c r="E27" s="3">
        <v>9</v>
      </c>
      <c r="F27" s="3" t="s">
        <v>442</v>
      </c>
      <c r="G27" s="3">
        <v>1</v>
      </c>
      <c r="H27" s="3">
        <v>1</v>
      </c>
      <c r="I27" s="3">
        <v>1</v>
      </c>
      <c r="J27" s="3">
        <v>0</v>
      </c>
      <c r="K27" s="3">
        <v>0</v>
      </c>
      <c r="L27" s="3" t="s">
        <v>615</v>
      </c>
      <c r="M27" s="4">
        <v>1</v>
      </c>
      <c r="N27" s="3" t="s">
        <v>616</v>
      </c>
      <c r="O27" s="4">
        <v>1</v>
      </c>
      <c r="P27" s="3" t="s">
        <v>617</v>
      </c>
      <c r="Q27" s="4">
        <v>0</v>
      </c>
      <c r="R27" s="4"/>
      <c r="S27" s="4">
        <v>1</v>
      </c>
      <c r="T27" s="3" t="s">
        <v>618</v>
      </c>
      <c r="W27" s="3">
        <v>9</v>
      </c>
      <c r="X27" s="3" t="s">
        <v>619</v>
      </c>
    </row>
    <row r="28" spans="1:24" x14ac:dyDescent="0.2">
      <c r="A28" s="4">
        <v>1010027</v>
      </c>
      <c r="B28" s="4" t="s">
        <v>5</v>
      </c>
      <c r="C28" s="9">
        <v>115</v>
      </c>
      <c r="D28" s="4" t="s">
        <v>138</v>
      </c>
      <c r="E28" s="9">
        <v>2</v>
      </c>
      <c r="F28" s="4" t="s">
        <v>442</v>
      </c>
      <c r="G28" s="4">
        <v>0</v>
      </c>
      <c r="H28" s="4">
        <v>1</v>
      </c>
      <c r="I28" s="4">
        <v>0</v>
      </c>
      <c r="J28" s="4">
        <v>0</v>
      </c>
      <c r="K28" s="4">
        <v>0</v>
      </c>
      <c r="L28" s="9" t="s">
        <v>620</v>
      </c>
      <c r="M28" s="4">
        <v>1</v>
      </c>
      <c r="N28" s="9" t="s">
        <v>621</v>
      </c>
      <c r="O28" s="4">
        <v>1</v>
      </c>
      <c r="P28" s="9" t="s">
        <v>622</v>
      </c>
      <c r="Q28" s="4">
        <v>1</v>
      </c>
      <c r="R28" s="9" t="s">
        <v>623</v>
      </c>
      <c r="S28" s="4">
        <v>1</v>
      </c>
      <c r="T28" s="9" t="s">
        <v>624</v>
      </c>
      <c r="U28" s="4"/>
      <c r="V28" s="9"/>
      <c r="W28" s="4">
        <v>10</v>
      </c>
      <c r="X28" s="9" t="s">
        <v>625</v>
      </c>
    </row>
    <row r="29" spans="1:24" x14ac:dyDescent="0.2">
      <c r="A29" s="3">
        <v>1010027</v>
      </c>
      <c r="B29" s="3" t="s">
        <v>5</v>
      </c>
      <c r="C29" s="3">
        <v>115</v>
      </c>
      <c r="D29" s="3" t="s">
        <v>139</v>
      </c>
      <c r="E29" s="3">
        <v>3</v>
      </c>
      <c r="F29" s="3" t="s">
        <v>442</v>
      </c>
      <c r="G29" s="4">
        <v>0</v>
      </c>
      <c r="H29" s="4">
        <v>1</v>
      </c>
      <c r="I29" s="4">
        <v>0</v>
      </c>
      <c r="J29" s="4">
        <v>0</v>
      </c>
      <c r="K29" s="4">
        <v>0</v>
      </c>
      <c r="L29" s="3" t="s">
        <v>626</v>
      </c>
      <c r="M29" s="4">
        <v>1</v>
      </c>
      <c r="N29" s="3" t="s">
        <v>627</v>
      </c>
      <c r="O29" s="4">
        <v>1</v>
      </c>
      <c r="P29" s="3" t="s">
        <v>628</v>
      </c>
      <c r="Q29" s="4">
        <v>1</v>
      </c>
      <c r="R29" s="3" t="s">
        <v>629</v>
      </c>
      <c r="S29" s="4">
        <v>1</v>
      </c>
      <c r="T29" s="3" t="s">
        <v>630</v>
      </c>
      <c r="U29" s="4"/>
      <c r="W29" s="4">
        <v>10</v>
      </c>
      <c r="X29" s="3" t="s">
        <v>631</v>
      </c>
    </row>
    <row r="30" spans="1:24" x14ac:dyDescent="0.2">
      <c r="A30" s="3">
        <v>1010027</v>
      </c>
      <c r="B30" s="3" t="s">
        <v>5</v>
      </c>
      <c r="C30" s="3">
        <v>115</v>
      </c>
      <c r="D30" s="3" t="s">
        <v>140</v>
      </c>
      <c r="E30" s="3">
        <v>4</v>
      </c>
      <c r="F30" s="3" t="s">
        <v>442</v>
      </c>
      <c r="G30" s="4">
        <v>0</v>
      </c>
      <c r="H30" s="4">
        <v>1</v>
      </c>
      <c r="I30" s="4">
        <v>0</v>
      </c>
      <c r="J30" s="4">
        <v>0</v>
      </c>
      <c r="K30" s="4">
        <v>0</v>
      </c>
      <c r="L30" s="3" t="s">
        <v>632</v>
      </c>
      <c r="M30" s="4">
        <v>1</v>
      </c>
      <c r="N30" s="3" t="s">
        <v>633</v>
      </c>
      <c r="O30" s="4">
        <v>1</v>
      </c>
      <c r="P30" s="3" t="s">
        <v>628</v>
      </c>
      <c r="Q30" s="4">
        <v>1</v>
      </c>
      <c r="R30" s="3" t="s">
        <v>634</v>
      </c>
      <c r="S30" s="4">
        <v>1</v>
      </c>
      <c r="T30" s="3" t="s">
        <v>635</v>
      </c>
      <c r="U30" s="4"/>
      <c r="W30" s="4">
        <v>10</v>
      </c>
      <c r="X30" s="3" t="s">
        <v>636</v>
      </c>
    </row>
    <row r="31" spans="1:24" x14ac:dyDescent="0.2">
      <c r="A31" s="3">
        <v>1010038</v>
      </c>
      <c r="B31" s="3" t="s">
        <v>6</v>
      </c>
      <c r="C31" s="3">
        <v>115</v>
      </c>
      <c r="D31" s="3" t="s">
        <v>141</v>
      </c>
      <c r="E31" s="3">
        <v>1</v>
      </c>
      <c r="F31" s="3" t="s">
        <v>441</v>
      </c>
      <c r="G31" s="4">
        <v>0</v>
      </c>
      <c r="H31" s="4">
        <v>1</v>
      </c>
      <c r="I31" s="4">
        <v>0</v>
      </c>
      <c r="J31" s="4">
        <v>0</v>
      </c>
      <c r="K31" s="4">
        <v>0</v>
      </c>
      <c r="L31" s="3" t="s">
        <v>637</v>
      </c>
      <c r="M31" s="4">
        <v>0</v>
      </c>
      <c r="O31" s="4">
        <v>1</v>
      </c>
      <c r="P31" s="3" t="s">
        <v>638</v>
      </c>
      <c r="Q31" s="4">
        <v>1</v>
      </c>
      <c r="S31" s="4">
        <v>1</v>
      </c>
      <c r="T31" s="3" t="s">
        <v>639</v>
      </c>
      <c r="U31" s="4">
        <v>1</v>
      </c>
      <c r="V31" s="3" t="s">
        <v>640</v>
      </c>
      <c r="W31" s="4">
        <v>10</v>
      </c>
      <c r="X31" s="3" t="s">
        <v>641</v>
      </c>
    </row>
    <row r="32" spans="1:24" x14ac:dyDescent="0.2">
      <c r="A32" s="3">
        <v>1010038</v>
      </c>
      <c r="B32" s="3" t="s">
        <v>6</v>
      </c>
      <c r="C32" s="3">
        <v>115</v>
      </c>
      <c r="D32" s="3" t="s">
        <v>142</v>
      </c>
      <c r="E32" s="3">
        <v>2</v>
      </c>
      <c r="F32" s="3" t="s">
        <v>441</v>
      </c>
      <c r="G32" s="4">
        <v>0</v>
      </c>
      <c r="H32" s="4">
        <v>1</v>
      </c>
      <c r="I32" s="4">
        <v>0</v>
      </c>
      <c r="J32" s="4">
        <v>0</v>
      </c>
      <c r="K32" s="4">
        <v>0</v>
      </c>
      <c r="L32" s="3" t="s">
        <v>642</v>
      </c>
      <c r="M32" s="4">
        <v>0</v>
      </c>
      <c r="O32" s="4">
        <v>1</v>
      </c>
      <c r="P32" s="3" t="s">
        <v>643</v>
      </c>
      <c r="Q32" s="4">
        <v>1</v>
      </c>
      <c r="R32" s="3" t="s">
        <v>644</v>
      </c>
      <c r="S32" s="4">
        <v>1</v>
      </c>
      <c r="T32" s="3" t="s">
        <v>645</v>
      </c>
      <c r="U32" s="4">
        <v>1</v>
      </c>
      <c r="V32" s="3" t="s">
        <v>646</v>
      </c>
      <c r="W32" s="4">
        <v>10</v>
      </c>
      <c r="X32" s="3" t="s">
        <v>647</v>
      </c>
    </row>
    <row r="33" spans="1:24" x14ac:dyDescent="0.2">
      <c r="A33" s="3">
        <v>1010038</v>
      </c>
      <c r="B33" s="3" t="s">
        <v>6</v>
      </c>
      <c r="C33" s="3">
        <v>115</v>
      </c>
      <c r="D33" s="3" t="s">
        <v>143</v>
      </c>
      <c r="E33" s="3">
        <v>3</v>
      </c>
      <c r="F33" s="3" t="s">
        <v>441</v>
      </c>
      <c r="G33" s="4">
        <v>0</v>
      </c>
      <c r="H33" s="4">
        <v>1</v>
      </c>
      <c r="I33" s="4">
        <v>0</v>
      </c>
      <c r="J33" s="4">
        <v>0</v>
      </c>
      <c r="K33" s="4">
        <v>0</v>
      </c>
      <c r="L33" s="3" t="s">
        <v>648</v>
      </c>
      <c r="M33" s="4">
        <v>0</v>
      </c>
      <c r="O33" s="4">
        <v>1</v>
      </c>
      <c r="P33" s="3" t="s">
        <v>649</v>
      </c>
      <c r="Q33" s="4">
        <v>1</v>
      </c>
      <c r="R33" s="3" t="s">
        <v>650</v>
      </c>
      <c r="S33" s="4">
        <v>1</v>
      </c>
      <c r="T33" s="3" t="s">
        <v>651</v>
      </c>
      <c r="U33" s="4"/>
      <c r="W33" s="4">
        <v>10</v>
      </c>
      <c r="X33" s="3" t="s">
        <v>652</v>
      </c>
    </row>
    <row r="34" spans="1:24" x14ac:dyDescent="0.2">
      <c r="A34" s="3">
        <v>1010042</v>
      </c>
      <c r="B34" s="3" t="s">
        <v>7</v>
      </c>
      <c r="C34" s="3">
        <v>20</v>
      </c>
      <c r="D34" s="3" t="s">
        <v>144</v>
      </c>
      <c r="E34" s="3">
        <v>5</v>
      </c>
      <c r="F34" s="3" t="s">
        <v>442</v>
      </c>
      <c r="G34" s="3">
        <v>0</v>
      </c>
      <c r="H34" s="3">
        <v>1</v>
      </c>
      <c r="I34" s="3">
        <v>1</v>
      </c>
      <c r="J34" s="3">
        <v>0</v>
      </c>
      <c r="K34" s="3">
        <v>0</v>
      </c>
      <c r="L34" s="3" t="s">
        <v>653</v>
      </c>
      <c r="M34" s="4">
        <v>1</v>
      </c>
      <c r="N34" s="3" t="s">
        <v>654</v>
      </c>
      <c r="O34" s="4">
        <v>0</v>
      </c>
      <c r="Q34" s="3">
        <v>1</v>
      </c>
      <c r="R34" s="3" t="s">
        <v>655</v>
      </c>
      <c r="S34" s="3">
        <v>1</v>
      </c>
      <c r="T34" s="3" t="s">
        <v>656</v>
      </c>
      <c r="W34" s="3">
        <v>10</v>
      </c>
      <c r="X34" s="3" t="s">
        <v>657</v>
      </c>
    </row>
    <row r="35" spans="1:24" x14ac:dyDescent="0.2">
      <c r="A35" s="3">
        <v>1010042</v>
      </c>
      <c r="B35" s="3" t="s">
        <v>7</v>
      </c>
      <c r="C35" s="3">
        <v>20</v>
      </c>
      <c r="D35" s="3" t="s">
        <v>145</v>
      </c>
      <c r="E35" s="3">
        <v>1</v>
      </c>
      <c r="F35" s="3" t="s">
        <v>441</v>
      </c>
      <c r="G35" s="3">
        <v>0</v>
      </c>
      <c r="H35" s="3">
        <v>1</v>
      </c>
      <c r="I35" s="3">
        <v>0</v>
      </c>
      <c r="J35" s="3">
        <v>0</v>
      </c>
      <c r="K35" s="3">
        <v>0</v>
      </c>
      <c r="L35" s="3" t="s">
        <v>658</v>
      </c>
      <c r="M35" s="4">
        <v>0</v>
      </c>
      <c r="O35" s="4">
        <v>1</v>
      </c>
      <c r="P35" s="3" t="s">
        <v>659</v>
      </c>
      <c r="Q35" s="4">
        <v>1</v>
      </c>
      <c r="R35" s="3" t="s">
        <v>660</v>
      </c>
      <c r="S35" s="4">
        <v>1</v>
      </c>
      <c r="T35" s="3" t="s">
        <v>661</v>
      </c>
      <c r="U35" s="3">
        <v>1</v>
      </c>
      <c r="V35" s="3" t="s">
        <v>662</v>
      </c>
      <c r="W35" s="3">
        <v>8</v>
      </c>
      <c r="X35" s="3" t="s">
        <v>663</v>
      </c>
    </row>
    <row r="36" spans="1:24" x14ac:dyDescent="0.2">
      <c r="A36" s="3">
        <v>1010042</v>
      </c>
      <c r="B36" s="3" t="s">
        <v>7</v>
      </c>
      <c r="C36" s="3">
        <v>20</v>
      </c>
      <c r="D36" s="3" t="s">
        <v>146</v>
      </c>
      <c r="E36" s="3">
        <v>2</v>
      </c>
      <c r="F36" s="3" t="s">
        <v>441</v>
      </c>
      <c r="G36" s="3">
        <v>0</v>
      </c>
      <c r="H36" s="3">
        <v>1</v>
      </c>
      <c r="I36" s="3">
        <v>0</v>
      </c>
      <c r="J36" s="3">
        <v>0</v>
      </c>
      <c r="K36" s="3">
        <v>0</v>
      </c>
      <c r="L36" s="3" t="s">
        <v>664</v>
      </c>
      <c r="M36" s="4">
        <v>0</v>
      </c>
      <c r="O36" s="4">
        <v>0</v>
      </c>
      <c r="Q36" s="4">
        <v>0</v>
      </c>
      <c r="S36" s="4">
        <v>1</v>
      </c>
      <c r="T36" s="3" t="s">
        <v>665</v>
      </c>
      <c r="W36" s="3">
        <v>9</v>
      </c>
      <c r="X36" s="3" t="s">
        <v>666</v>
      </c>
    </row>
    <row r="37" spans="1:24" x14ac:dyDescent="0.2">
      <c r="A37" s="3">
        <v>1010042</v>
      </c>
      <c r="B37" s="3" t="s">
        <v>7</v>
      </c>
      <c r="C37" s="3">
        <v>20</v>
      </c>
      <c r="D37" s="3" t="s">
        <v>147</v>
      </c>
      <c r="E37" s="3">
        <v>2</v>
      </c>
      <c r="F37" s="3" t="s">
        <v>441</v>
      </c>
      <c r="G37" s="3">
        <v>1</v>
      </c>
      <c r="H37" s="3">
        <v>1</v>
      </c>
      <c r="I37" s="3">
        <v>0</v>
      </c>
      <c r="J37" s="3">
        <v>0</v>
      </c>
      <c r="K37" s="3">
        <v>0</v>
      </c>
      <c r="L37" s="3" t="s">
        <v>667</v>
      </c>
      <c r="M37" s="4">
        <v>0</v>
      </c>
      <c r="O37" s="4">
        <v>1</v>
      </c>
      <c r="P37" s="3" t="s">
        <v>668</v>
      </c>
      <c r="Q37" s="4">
        <v>1</v>
      </c>
      <c r="R37" s="3" t="s">
        <v>669</v>
      </c>
      <c r="S37" s="4">
        <v>1</v>
      </c>
      <c r="T37" s="3" t="s">
        <v>670</v>
      </c>
      <c r="U37" s="3">
        <v>1</v>
      </c>
      <c r="V37" s="3" t="s">
        <v>671</v>
      </c>
      <c r="W37" s="3">
        <v>8</v>
      </c>
      <c r="X37" s="3" t="s">
        <v>672</v>
      </c>
    </row>
    <row r="38" spans="1:24" x14ac:dyDescent="0.2">
      <c r="A38" s="3">
        <v>1010043</v>
      </c>
      <c r="B38" s="3" t="s">
        <v>8</v>
      </c>
      <c r="C38" s="3">
        <v>20</v>
      </c>
      <c r="D38" s="3" t="s">
        <v>148</v>
      </c>
      <c r="E38" s="3">
        <v>1</v>
      </c>
      <c r="F38" s="3" t="s">
        <v>441</v>
      </c>
      <c r="G38" s="3">
        <v>1</v>
      </c>
      <c r="H38" s="3">
        <v>1</v>
      </c>
      <c r="I38" s="3">
        <v>0</v>
      </c>
      <c r="J38" s="3">
        <v>0</v>
      </c>
      <c r="K38" s="3">
        <v>0</v>
      </c>
      <c r="L38" s="3" t="s">
        <v>673</v>
      </c>
      <c r="M38" s="4">
        <v>0</v>
      </c>
      <c r="O38" s="4">
        <v>1</v>
      </c>
      <c r="P38" s="3" t="s">
        <v>674</v>
      </c>
      <c r="Q38" s="4">
        <v>1</v>
      </c>
      <c r="R38" s="3" t="s">
        <v>675</v>
      </c>
      <c r="S38" s="4">
        <v>1</v>
      </c>
      <c r="T38" s="3" t="s">
        <v>676</v>
      </c>
      <c r="U38" s="3">
        <v>1</v>
      </c>
      <c r="V38" s="3" t="s">
        <v>677</v>
      </c>
      <c r="W38" s="3">
        <v>9</v>
      </c>
      <c r="X38" s="3" t="s">
        <v>678</v>
      </c>
    </row>
    <row r="39" spans="1:24" x14ac:dyDescent="0.2">
      <c r="A39" s="3">
        <v>1010043</v>
      </c>
      <c r="B39" s="3" t="s">
        <v>8</v>
      </c>
      <c r="C39" s="3">
        <v>20</v>
      </c>
      <c r="D39" s="3" t="s">
        <v>149</v>
      </c>
      <c r="E39" s="3">
        <v>3</v>
      </c>
      <c r="F39" s="3" t="s">
        <v>442</v>
      </c>
      <c r="G39" s="3">
        <v>1</v>
      </c>
      <c r="H39" s="3">
        <v>1</v>
      </c>
      <c r="I39" s="3">
        <v>1</v>
      </c>
      <c r="J39" s="3">
        <v>1</v>
      </c>
      <c r="K39" s="3">
        <v>0</v>
      </c>
      <c r="L39" s="3" t="s">
        <v>679</v>
      </c>
      <c r="M39" s="4">
        <v>1</v>
      </c>
      <c r="N39" s="3" t="s">
        <v>680</v>
      </c>
      <c r="O39" s="4">
        <v>1</v>
      </c>
      <c r="P39" s="3" t="s">
        <v>681</v>
      </c>
      <c r="Q39" s="4">
        <v>1</v>
      </c>
      <c r="R39" s="3" t="s">
        <v>682</v>
      </c>
      <c r="S39" s="4">
        <v>1</v>
      </c>
      <c r="T39" s="3" t="s">
        <v>683</v>
      </c>
      <c r="W39" s="3">
        <v>9</v>
      </c>
      <c r="X39" s="3" t="s">
        <v>684</v>
      </c>
    </row>
    <row r="40" spans="1:24" x14ac:dyDescent="0.2">
      <c r="A40" s="3">
        <v>1010043</v>
      </c>
      <c r="B40" s="3" t="s">
        <v>8</v>
      </c>
      <c r="C40" s="3">
        <v>20</v>
      </c>
      <c r="D40" s="3" t="s">
        <v>150</v>
      </c>
      <c r="E40" s="3">
        <v>5</v>
      </c>
      <c r="F40" s="3" t="s">
        <v>442</v>
      </c>
      <c r="G40" s="3">
        <v>0</v>
      </c>
      <c r="H40" s="3">
        <v>1</v>
      </c>
      <c r="I40" s="3">
        <v>1</v>
      </c>
      <c r="J40" s="3">
        <v>0</v>
      </c>
      <c r="K40" s="3">
        <v>0</v>
      </c>
      <c r="L40" s="3" t="s">
        <v>685</v>
      </c>
      <c r="M40" s="4">
        <v>1</v>
      </c>
      <c r="N40" s="3" t="s">
        <v>686</v>
      </c>
      <c r="O40" s="4">
        <v>1</v>
      </c>
      <c r="P40" s="3" t="s">
        <v>687</v>
      </c>
      <c r="Q40" s="3">
        <v>1</v>
      </c>
      <c r="R40" s="3" t="s">
        <v>688</v>
      </c>
      <c r="S40" s="3">
        <v>1</v>
      </c>
      <c r="T40" s="3" t="s">
        <v>689</v>
      </c>
      <c r="W40" s="3">
        <v>9</v>
      </c>
      <c r="X40" s="3" t="s">
        <v>690</v>
      </c>
    </row>
    <row r="41" spans="1:24" x14ac:dyDescent="0.2">
      <c r="A41" s="3">
        <v>1010043</v>
      </c>
      <c r="B41" s="3" t="s">
        <v>8</v>
      </c>
      <c r="C41" s="3">
        <v>20</v>
      </c>
      <c r="D41" s="3" t="s">
        <v>151</v>
      </c>
      <c r="E41" s="3">
        <v>6</v>
      </c>
      <c r="F41" s="3" t="s">
        <v>442</v>
      </c>
      <c r="G41" s="3">
        <v>0</v>
      </c>
      <c r="H41" s="3">
        <v>1</v>
      </c>
      <c r="I41" s="3">
        <v>1</v>
      </c>
      <c r="J41" s="3">
        <v>0</v>
      </c>
      <c r="K41" s="3">
        <v>0</v>
      </c>
      <c r="L41" s="3" t="s">
        <v>691</v>
      </c>
      <c r="M41" s="4">
        <v>1</v>
      </c>
      <c r="N41" s="3" t="s">
        <v>692</v>
      </c>
      <c r="O41" s="4">
        <v>1</v>
      </c>
      <c r="P41" s="3" t="s">
        <v>693</v>
      </c>
      <c r="Q41" s="3">
        <v>1</v>
      </c>
      <c r="R41" s="3" t="s">
        <v>694</v>
      </c>
      <c r="S41" s="3">
        <v>1</v>
      </c>
      <c r="T41" s="3" t="s">
        <v>695</v>
      </c>
      <c r="W41" s="3">
        <v>9</v>
      </c>
      <c r="X41" s="3" t="s">
        <v>696</v>
      </c>
    </row>
    <row r="42" spans="1:24" x14ac:dyDescent="0.2">
      <c r="A42" s="3">
        <v>1010052</v>
      </c>
      <c r="B42" s="3" t="s">
        <v>9</v>
      </c>
      <c r="C42" s="3">
        <v>115</v>
      </c>
      <c r="D42" s="3" t="s">
        <v>152</v>
      </c>
      <c r="E42" s="3">
        <v>99</v>
      </c>
      <c r="F42" s="3" t="s">
        <v>441</v>
      </c>
      <c r="G42" s="3">
        <v>0</v>
      </c>
      <c r="H42" s="3">
        <v>1</v>
      </c>
      <c r="I42" s="3">
        <v>0</v>
      </c>
      <c r="J42" s="3">
        <v>0</v>
      </c>
      <c r="K42" s="3">
        <v>0</v>
      </c>
      <c r="L42" s="3" t="s">
        <v>697</v>
      </c>
      <c r="M42" s="4">
        <v>0</v>
      </c>
      <c r="O42" s="4">
        <v>1</v>
      </c>
      <c r="P42" s="3" t="s">
        <v>698</v>
      </c>
      <c r="Q42" s="3">
        <v>1</v>
      </c>
      <c r="R42" s="3" t="s">
        <v>699</v>
      </c>
      <c r="S42" s="3">
        <v>1</v>
      </c>
      <c r="T42" s="3" t="s">
        <v>700</v>
      </c>
      <c r="V42" s="3" t="s">
        <v>701</v>
      </c>
      <c r="W42" s="3">
        <v>5</v>
      </c>
      <c r="X42" s="3" t="s">
        <v>702</v>
      </c>
    </row>
    <row r="43" spans="1:24" x14ac:dyDescent="0.2">
      <c r="A43" s="3">
        <v>1010052</v>
      </c>
      <c r="B43" s="3" t="s">
        <v>9</v>
      </c>
      <c r="C43" s="3">
        <v>115</v>
      </c>
      <c r="D43" s="3" t="s">
        <v>153</v>
      </c>
      <c r="E43" s="3">
        <v>2</v>
      </c>
      <c r="F43" s="3" t="s">
        <v>442</v>
      </c>
      <c r="G43" s="3">
        <v>1</v>
      </c>
      <c r="H43" s="3">
        <v>1</v>
      </c>
      <c r="I43" s="3">
        <v>1</v>
      </c>
      <c r="J43" s="3">
        <v>0</v>
      </c>
      <c r="K43" s="3">
        <v>0</v>
      </c>
      <c r="L43" s="3" t="s">
        <v>703</v>
      </c>
      <c r="M43" s="4">
        <v>1</v>
      </c>
      <c r="N43" s="3" t="s">
        <v>704</v>
      </c>
      <c r="O43" s="4">
        <v>1</v>
      </c>
      <c r="P43" s="3" t="s">
        <v>705</v>
      </c>
      <c r="Q43" s="3">
        <v>1</v>
      </c>
      <c r="R43" s="3" t="s">
        <v>706</v>
      </c>
      <c r="S43" s="3">
        <v>1</v>
      </c>
      <c r="T43" s="3" t="s">
        <v>707</v>
      </c>
      <c r="W43" s="3">
        <v>6</v>
      </c>
      <c r="X43" s="3" t="s">
        <v>708</v>
      </c>
    </row>
    <row r="44" spans="1:24" x14ac:dyDescent="0.2">
      <c r="A44" s="3">
        <v>1010052</v>
      </c>
      <c r="B44" s="3" t="s">
        <v>9</v>
      </c>
      <c r="C44" s="3">
        <v>115</v>
      </c>
      <c r="D44" s="3" t="s">
        <v>154</v>
      </c>
      <c r="E44" s="3">
        <v>3</v>
      </c>
      <c r="F44" s="3" t="s">
        <v>442</v>
      </c>
      <c r="G44" s="3">
        <v>1</v>
      </c>
      <c r="H44" s="3">
        <v>1</v>
      </c>
      <c r="I44" s="3">
        <v>1</v>
      </c>
      <c r="J44" s="3">
        <v>0</v>
      </c>
      <c r="K44" s="3">
        <v>0</v>
      </c>
      <c r="L44" s="3" t="s">
        <v>709</v>
      </c>
      <c r="M44" s="4">
        <v>1</v>
      </c>
      <c r="N44" s="3" t="s">
        <v>710</v>
      </c>
      <c r="O44" s="4">
        <v>1</v>
      </c>
      <c r="P44" s="3" t="s">
        <v>711</v>
      </c>
      <c r="Q44" s="3">
        <v>1</v>
      </c>
      <c r="R44" s="3" t="s">
        <v>712</v>
      </c>
      <c r="S44" s="3">
        <v>1</v>
      </c>
      <c r="T44" s="3" t="s">
        <v>713</v>
      </c>
      <c r="W44" s="3">
        <v>6</v>
      </c>
      <c r="X44" s="3" t="s">
        <v>714</v>
      </c>
    </row>
    <row r="45" spans="1:24" x14ac:dyDescent="0.2">
      <c r="A45" s="3">
        <v>101022</v>
      </c>
      <c r="B45" s="3" t="s">
        <v>10</v>
      </c>
      <c r="C45" s="3">
        <v>119</v>
      </c>
      <c r="D45" s="3" t="s">
        <v>155</v>
      </c>
      <c r="E45" s="3">
        <v>1</v>
      </c>
      <c r="F45" s="3" t="s">
        <v>441</v>
      </c>
      <c r="G45" s="4">
        <v>0</v>
      </c>
      <c r="H45" s="4">
        <v>1</v>
      </c>
      <c r="I45" s="4">
        <v>0</v>
      </c>
      <c r="J45" s="4">
        <v>1</v>
      </c>
      <c r="K45" s="4">
        <v>0</v>
      </c>
      <c r="L45" s="3" t="s">
        <v>715</v>
      </c>
      <c r="M45" s="4">
        <v>1</v>
      </c>
      <c r="N45" s="3" t="s">
        <v>716</v>
      </c>
      <c r="O45" s="4">
        <v>1</v>
      </c>
      <c r="P45" s="3" t="s">
        <v>717</v>
      </c>
      <c r="Q45" s="4">
        <v>0</v>
      </c>
      <c r="S45" s="4">
        <v>1</v>
      </c>
      <c r="T45" s="3" t="s">
        <v>718</v>
      </c>
      <c r="U45" s="4">
        <v>1</v>
      </c>
      <c r="V45" s="3" t="s">
        <v>719</v>
      </c>
    </row>
    <row r="46" spans="1:24" x14ac:dyDescent="0.2">
      <c r="A46" s="3">
        <v>101022</v>
      </c>
      <c r="B46" s="3" t="s">
        <v>10</v>
      </c>
      <c r="C46" s="3">
        <v>18</v>
      </c>
      <c r="D46" s="3" t="s">
        <v>156</v>
      </c>
      <c r="E46" s="3">
        <v>3</v>
      </c>
      <c r="F46" s="3" t="s">
        <v>442</v>
      </c>
      <c r="G46" s="3">
        <v>1</v>
      </c>
      <c r="H46" s="3">
        <v>1</v>
      </c>
      <c r="I46" s="3">
        <v>1</v>
      </c>
      <c r="J46" s="3">
        <v>0</v>
      </c>
      <c r="K46" s="3">
        <v>0</v>
      </c>
      <c r="L46" s="3" t="s">
        <v>720</v>
      </c>
      <c r="M46" s="4">
        <v>1</v>
      </c>
      <c r="N46" s="3" t="s">
        <v>721</v>
      </c>
      <c r="O46" s="4">
        <v>1</v>
      </c>
      <c r="P46" s="3" t="s">
        <v>722</v>
      </c>
      <c r="Q46" s="4">
        <v>1</v>
      </c>
      <c r="R46" s="3" t="s">
        <v>723</v>
      </c>
      <c r="S46" s="4">
        <v>1</v>
      </c>
      <c r="T46" s="3" t="s">
        <v>724</v>
      </c>
      <c r="U46" s="4"/>
      <c r="W46" s="3">
        <v>7</v>
      </c>
      <c r="X46" s="3" t="s">
        <v>725</v>
      </c>
    </row>
    <row r="47" spans="1:24" x14ac:dyDescent="0.2">
      <c r="A47" s="3">
        <v>101022</v>
      </c>
      <c r="B47" s="3" t="s">
        <v>10</v>
      </c>
      <c r="C47" s="3">
        <v>18</v>
      </c>
      <c r="D47" s="3" t="s">
        <v>157</v>
      </c>
      <c r="E47" s="3">
        <v>4</v>
      </c>
      <c r="F47" s="3" t="s">
        <v>442</v>
      </c>
      <c r="G47" s="3">
        <v>1</v>
      </c>
      <c r="H47" s="3">
        <v>1</v>
      </c>
      <c r="I47" s="3">
        <v>1</v>
      </c>
      <c r="J47" s="3">
        <v>0</v>
      </c>
      <c r="K47" s="3">
        <v>0</v>
      </c>
      <c r="L47" s="3" t="s">
        <v>726</v>
      </c>
      <c r="M47" s="4">
        <v>1</v>
      </c>
      <c r="N47" s="3" t="s">
        <v>727</v>
      </c>
      <c r="O47" s="4">
        <v>1</v>
      </c>
      <c r="P47" s="3" t="s">
        <v>728</v>
      </c>
      <c r="Q47" s="4">
        <v>1</v>
      </c>
      <c r="R47" s="3" t="s">
        <v>729</v>
      </c>
      <c r="S47" s="4">
        <v>1</v>
      </c>
      <c r="T47" s="3" t="s">
        <v>730</v>
      </c>
      <c r="U47" s="4"/>
      <c r="W47" s="3">
        <v>7</v>
      </c>
      <c r="X47" s="3" t="s">
        <v>731</v>
      </c>
    </row>
    <row r="48" spans="1:24" x14ac:dyDescent="0.2">
      <c r="A48" s="3">
        <v>101022</v>
      </c>
      <c r="B48" s="3" t="s">
        <v>10</v>
      </c>
      <c r="C48" s="3">
        <v>119</v>
      </c>
      <c r="D48" s="3" t="s">
        <v>158</v>
      </c>
      <c r="E48" s="3">
        <v>5</v>
      </c>
      <c r="F48" s="3">
        <v>99</v>
      </c>
      <c r="G48" s="3">
        <v>0</v>
      </c>
      <c r="H48" s="3">
        <v>1</v>
      </c>
      <c r="I48" s="3">
        <v>1</v>
      </c>
      <c r="J48" s="3">
        <v>0</v>
      </c>
      <c r="K48" s="3">
        <v>0</v>
      </c>
      <c r="L48" s="3" t="s">
        <v>732</v>
      </c>
      <c r="M48" s="4">
        <v>1</v>
      </c>
      <c r="N48" s="3">
        <v>99</v>
      </c>
      <c r="O48" s="4">
        <v>1</v>
      </c>
      <c r="P48" s="3" t="s">
        <v>733</v>
      </c>
      <c r="Q48" s="4">
        <v>1</v>
      </c>
      <c r="R48" s="3" t="s">
        <v>734</v>
      </c>
      <c r="S48" s="4">
        <v>1</v>
      </c>
      <c r="T48" s="3" t="s">
        <v>735</v>
      </c>
      <c r="U48" s="4"/>
      <c r="W48" s="3">
        <v>7</v>
      </c>
      <c r="X48" s="3" t="s">
        <v>736</v>
      </c>
    </row>
    <row r="49" spans="1:24" x14ac:dyDescent="0.2">
      <c r="A49" s="3">
        <v>101022</v>
      </c>
      <c r="B49" s="3" t="s">
        <v>10</v>
      </c>
      <c r="C49" s="3">
        <v>18</v>
      </c>
      <c r="D49" s="3" t="s">
        <v>159</v>
      </c>
      <c r="E49" s="3">
        <v>6</v>
      </c>
      <c r="F49" s="3" t="s">
        <v>442</v>
      </c>
      <c r="G49" s="3">
        <v>0</v>
      </c>
      <c r="H49" s="3">
        <v>1</v>
      </c>
      <c r="I49" s="3">
        <v>1</v>
      </c>
      <c r="J49" s="3">
        <v>0</v>
      </c>
      <c r="K49" s="3">
        <v>0</v>
      </c>
      <c r="L49" s="3" t="s">
        <v>737</v>
      </c>
      <c r="M49" s="4">
        <v>1</v>
      </c>
      <c r="N49" s="3" t="s">
        <v>738</v>
      </c>
      <c r="O49" s="4">
        <v>1</v>
      </c>
      <c r="P49" s="3" t="s">
        <v>739</v>
      </c>
      <c r="Q49" s="4">
        <v>1</v>
      </c>
      <c r="R49" s="3" t="s">
        <v>740</v>
      </c>
      <c r="S49" s="4">
        <v>0</v>
      </c>
      <c r="T49" s="4"/>
      <c r="U49" s="4"/>
      <c r="W49" s="3">
        <v>7</v>
      </c>
      <c r="X49" s="3" t="s">
        <v>741</v>
      </c>
    </row>
    <row r="50" spans="1:24" x14ac:dyDescent="0.2">
      <c r="A50" s="3">
        <v>101022</v>
      </c>
      <c r="B50" s="3" t="s">
        <v>10</v>
      </c>
      <c r="C50" s="3">
        <v>18</v>
      </c>
      <c r="D50" s="3" t="s">
        <v>160</v>
      </c>
      <c r="E50" s="3">
        <v>7</v>
      </c>
      <c r="F50" s="3" t="s">
        <v>442</v>
      </c>
      <c r="G50" s="3">
        <v>0</v>
      </c>
      <c r="H50" s="3">
        <v>1</v>
      </c>
      <c r="I50" s="3">
        <v>1</v>
      </c>
      <c r="J50" s="3">
        <v>0</v>
      </c>
      <c r="K50" s="3">
        <v>0</v>
      </c>
      <c r="L50" s="3" t="s">
        <v>742</v>
      </c>
      <c r="M50" s="4">
        <v>1</v>
      </c>
      <c r="N50" s="3" t="s">
        <v>743</v>
      </c>
      <c r="O50" s="4">
        <v>1</v>
      </c>
      <c r="P50" s="3" t="s">
        <v>744</v>
      </c>
      <c r="Q50" s="4">
        <v>1</v>
      </c>
      <c r="R50" s="3" t="s">
        <v>745</v>
      </c>
      <c r="S50" s="4">
        <v>1</v>
      </c>
      <c r="T50" s="3" t="s">
        <v>746</v>
      </c>
      <c r="U50" s="4">
        <v>1</v>
      </c>
      <c r="V50" s="3" t="s">
        <v>747</v>
      </c>
      <c r="W50" s="3">
        <v>8</v>
      </c>
    </row>
    <row r="51" spans="1:24" x14ac:dyDescent="0.2">
      <c r="A51" s="3">
        <v>101022</v>
      </c>
      <c r="B51" s="3" t="s">
        <v>10</v>
      </c>
      <c r="C51" s="3">
        <v>18</v>
      </c>
      <c r="D51" s="3" t="s">
        <v>161</v>
      </c>
      <c r="E51" s="3">
        <v>8</v>
      </c>
      <c r="F51" s="3" t="s">
        <v>442</v>
      </c>
      <c r="G51" s="3">
        <v>0</v>
      </c>
      <c r="H51" s="3">
        <v>1</v>
      </c>
      <c r="I51" s="3">
        <v>1</v>
      </c>
      <c r="J51" s="3">
        <v>1</v>
      </c>
      <c r="K51" s="3">
        <v>0</v>
      </c>
      <c r="L51" s="3" t="s">
        <v>748</v>
      </c>
      <c r="M51" s="4">
        <v>1</v>
      </c>
      <c r="N51" s="3" t="s">
        <v>749</v>
      </c>
      <c r="O51" s="4">
        <v>1</v>
      </c>
      <c r="P51" s="3" t="s">
        <v>750</v>
      </c>
      <c r="Q51" s="4">
        <v>1</v>
      </c>
      <c r="R51" s="3" t="s">
        <v>751</v>
      </c>
      <c r="S51" s="4">
        <v>1</v>
      </c>
      <c r="T51" s="3" t="s">
        <v>752</v>
      </c>
      <c r="U51" s="4"/>
      <c r="W51" s="3">
        <v>6</v>
      </c>
      <c r="X51" s="3" t="s">
        <v>753</v>
      </c>
    </row>
    <row r="52" spans="1:24" x14ac:dyDescent="0.2">
      <c r="A52" s="3">
        <v>101022</v>
      </c>
      <c r="B52" s="3" t="s">
        <v>10</v>
      </c>
      <c r="C52" s="3">
        <v>18</v>
      </c>
      <c r="D52" s="3" t="s">
        <v>162</v>
      </c>
      <c r="E52" s="3">
        <v>9</v>
      </c>
      <c r="F52" s="3" t="s">
        <v>442</v>
      </c>
      <c r="G52" s="3">
        <v>0</v>
      </c>
      <c r="H52" s="3">
        <v>1</v>
      </c>
      <c r="I52" s="3">
        <v>1</v>
      </c>
      <c r="J52" s="3">
        <v>0</v>
      </c>
      <c r="K52" s="3">
        <v>0</v>
      </c>
      <c r="L52" s="3" t="s">
        <v>754</v>
      </c>
      <c r="M52" s="4">
        <v>0</v>
      </c>
      <c r="O52" s="4">
        <v>1</v>
      </c>
      <c r="P52" s="3" t="s">
        <v>755</v>
      </c>
      <c r="Q52" s="4">
        <v>1</v>
      </c>
      <c r="R52" s="3" t="s">
        <v>756</v>
      </c>
      <c r="S52" s="4">
        <v>0</v>
      </c>
      <c r="U52" s="4"/>
      <c r="W52" s="3">
        <v>7</v>
      </c>
    </row>
    <row r="53" spans="1:24" x14ac:dyDescent="0.2">
      <c r="A53" s="3">
        <v>101022</v>
      </c>
      <c r="B53" s="3" t="s">
        <v>10</v>
      </c>
      <c r="C53" s="3">
        <v>18</v>
      </c>
      <c r="D53" s="3" t="s">
        <v>118</v>
      </c>
      <c r="E53" s="3">
        <v>10</v>
      </c>
      <c r="F53" s="3" t="s">
        <v>442</v>
      </c>
      <c r="G53" s="3">
        <v>0</v>
      </c>
      <c r="H53" s="3">
        <v>1</v>
      </c>
      <c r="I53" s="3">
        <v>1</v>
      </c>
      <c r="J53" s="3">
        <v>0</v>
      </c>
      <c r="K53" s="3">
        <v>0</v>
      </c>
      <c r="L53" s="3" t="s">
        <v>757</v>
      </c>
      <c r="M53" s="4">
        <v>1</v>
      </c>
      <c r="N53" s="3" t="s">
        <v>758</v>
      </c>
      <c r="O53" s="4">
        <v>1</v>
      </c>
      <c r="P53" s="3" t="s">
        <v>759</v>
      </c>
      <c r="Q53" s="4">
        <v>1</v>
      </c>
      <c r="R53" s="3" t="s">
        <v>760</v>
      </c>
      <c r="S53" s="4">
        <v>1</v>
      </c>
      <c r="T53" s="3" t="s">
        <v>761</v>
      </c>
      <c r="U53" s="4"/>
      <c r="W53" s="3">
        <v>8</v>
      </c>
      <c r="X53" s="3" t="s">
        <v>762</v>
      </c>
    </row>
    <row r="54" spans="1:24" x14ac:dyDescent="0.2">
      <c r="A54" s="3">
        <v>101022</v>
      </c>
      <c r="B54" s="3" t="s">
        <v>10</v>
      </c>
      <c r="C54" s="3">
        <v>18</v>
      </c>
      <c r="D54" s="3" t="s">
        <v>163</v>
      </c>
      <c r="E54" s="3">
        <v>11</v>
      </c>
      <c r="F54" s="3" t="s">
        <v>442</v>
      </c>
      <c r="G54" s="3">
        <v>0</v>
      </c>
      <c r="H54" s="3">
        <v>1</v>
      </c>
      <c r="I54" s="3">
        <v>1</v>
      </c>
      <c r="J54" s="3">
        <v>1</v>
      </c>
      <c r="K54" s="3">
        <v>0</v>
      </c>
      <c r="L54" s="3" t="s">
        <v>763</v>
      </c>
      <c r="M54" s="4">
        <v>1</v>
      </c>
      <c r="N54" s="3" t="s">
        <v>764</v>
      </c>
      <c r="O54" s="4">
        <v>1</v>
      </c>
      <c r="P54" s="3" t="s">
        <v>765</v>
      </c>
      <c r="Q54" s="4">
        <v>1</v>
      </c>
      <c r="R54" s="3" t="s">
        <v>766</v>
      </c>
      <c r="S54" s="4">
        <v>1</v>
      </c>
      <c r="T54" s="3" t="s">
        <v>767</v>
      </c>
      <c r="W54" s="3">
        <v>8</v>
      </c>
      <c r="X54" s="3" t="s">
        <v>768</v>
      </c>
    </row>
    <row r="55" spans="1:24" x14ac:dyDescent="0.2">
      <c r="A55" s="3">
        <v>101022</v>
      </c>
      <c r="B55" s="3" t="s">
        <v>10</v>
      </c>
      <c r="C55" s="3">
        <v>119</v>
      </c>
      <c r="D55" s="3" t="s">
        <v>164</v>
      </c>
      <c r="E55" s="3">
        <v>2</v>
      </c>
      <c r="F55" s="3" t="s">
        <v>441</v>
      </c>
      <c r="G55" s="4"/>
      <c r="H55" s="4"/>
      <c r="I55" s="4"/>
      <c r="J55" s="4"/>
      <c r="K55" s="4"/>
      <c r="L55" s="4"/>
      <c r="M55" s="4"/>
      <c r="N55" s="4"/>
      <c r="O55" s="4"/>
      <c r="P55" s="4"/>
      <c r="Q55" s="4"/>
      <c r="R55" s="4"/>
      <c r="S55" s="4"/>
      <c r="T55" s="4"/>
      <c r="U55" s="4"/>
      <c r="V55" s="4"/>
      <c r="W55" s="4"/>
      <c r="X55" s="3" t="s">
        <v>769</v>
      </c>
    </row>
    <row r="56" spans="1:24" x14ac:dyDescent="0.2">
      <c r="A56" s="4">
        <v>1030025</v>
      </c>
      <c r="B56" s="4" t="s">
        <v>11</v>
      </c>
      <c r="C56" s="3">
        <v>8</v>
      </c>
      <c r="D56" s="4" t="s">
        <v>165</v>
      </c>
      <c r="E56" s="4" t="s">
        <v>422</v>
      </c>
      <c r="F56" s="4" t="s">
        <v>442</v>
      </c>
      <c r="G56" s="4">
        <v>0</v>
      </c>
      <c r="H56" s="4">
        <v>1</v>
      </c>
      <c r="I56" s="4">
        <v>0</v>
      </c>
      <c r="J56" s="4">
        <v>0</v>
      </c>
      <c r="K56" s="4">
        <v>0</v>
      </c>
      <c r="L56" s="4"/>
      <c r="M56" s="4">
        <v>0</v>
      </c>
      <c r="N56" s="4"/>
      <c r="O56" s="4">
        <v>0</v>
      </c>
      <c r="P56" s="4"/>
      <c r="Q56" s="4">
        <v>0</v>
      </c>
      <c r="R56" s="4"/>
      <c r="S56" s="4">
        <v>0</v>
      </c>
      <c r="T56" s="4"/>
      <c r="U56" s="4"/>
      <c r="V56" s="4"/>
      <c r="W56" s="4">
        <v>7</v>
      </c>
      <c r="X56" s="4" t="s">
        <v>770</v>
      </c>
    </row>
    <row r="57" spans="1:24" x14ac:dyDescent="0.2">
      <c r="A57" s="3">
        <v>1030025</v>
      </c>
      <c r="B57" s="3" t="s">
        <v>11</v>
      </c>
      <c r="C57" s="3">
        <v>8</v>
      </c>
      <c r="D57" s="3" t="s">
        <v>159</v>
      </c>
      <c r="E57" s="3">
        <v>4</v>
      </c>
      <c r="F57" s="3" t="s">
        <v>442</v>
      </c>
      <c r="G57" s="4">
        <v>0</v>
      </c>
      <c r="H57" s="4">
        <v>1</v>
      </c>
      <c r="I57" s="4">
        <v>1</v>
      </c>
      <c r="J57" s="4">
        <v>0</v>
      </c>
      <c r="K57" s="4">
        <v>0</v>
      </c>
      <c r="L57" s="3" t="s">
        <v>771</v>
      </c>
      <c r="M57" s="4">
        <v>1</v>
      </c>
      <c r="N57" s="3" t="s">
        <v>772</v>
      </c>
      <c r="O57" s="4">
        <v>1</v>
      </c>
      <c r="P57" s="3" t="s">
        <v>773</v>
      </c>
      <c r="Q57" s="4">
        <v>1</v>
      </c>
      <c r="R57" s="3" t="s">
        <v>774</v>
      </c>
      <c r="S57" s="4">
        <v>1</v>
      </c>
      <c r="T57" s="3" t="s">
        <v>775</v>
      </c>
      <c r="U57" s="4">
        <v>1</v>
      </c>
      <c r="V57" s="3" t="s">
        <v>776</v>
      </c>
      <c r="X57" s="3" t="s">
        <v>777</v>
      </c>
    </row>
    <row r="58" spans="1:24" x14ac:dyDescent="0.2">
      <c r="A58" s="3">
        <v>1030025</v>
      </c>
      <c r="B58" s="3" t="s">
        <v>11</v>
      </c>
      <c r="C58" s="3">
        <v>8</v>
      </c>
      <c r="D58" s="6" t="s">
        <v>166</v>
      </c>
      <c r="E58" s="3">
        <v>5</v>
      </c>
      <c r="F58" s="3" t="s">
        <v>442</v>
      </c>
      <c r="G58" s="4">
        <v>0</v>
      </c>
      <c r="H58" s="4">
        <v>1</v>
      </c>
      <c r="I58" s="4">
        <v>1</v>
      </c>
      <c r="J58" s="4">
        <v>0</v>
      </c>
      <c r="K58" s="4">
        <v>0</v>
      </c>
      <c r="L58" s="3" t="s">
        <v>778</v>
      </c>
      <c r="M58" s="4">
        <v>0</v>
      </c>
      <c r="N58" s="3" t="s">
        <v>779</v>
      </c>
      <c r="O58" s="4">
        <v>0</v>
      </c>
      <c r="Q58" s="4">
        <v>1</v>
      </c>
      <c r="R58" s="3" t="s">
        <v>780</v>
      </c>
      <c r="S58" s="4">
        <v>1</v>
      </c>
      <c r="T58" s="3" t="s">
        <v>781</v>
      </c>
      <c r="U58" s="4"/>
      <c r="X58" s="3" t="s">
        <v>782</v>
      </c>
    </row>
    <row r="59" spans="1:24" x14ac:dyDescent="0.2">
      <c r="A59" s="3">
        <v>1030025</v>
      </c>
      <c r="B59" s="3" t="s">
        <v>11</v>
      </c>
      <c r="C59" s="3">
        <v>8</v>
      </c>
      <c r="D59" s="3" t="s">
        <v>167</v>
      </c>
      <c r="E59" s="3">
        <v>6</v>
      </c>
      <c r="F59" s="3" t="s">
        <v>442</v>
      </c>
      <c r="G59" s="4">
        <v>0</v>
      </c>
      <c r="H59" s="4">
        <v>1</v>
      </c>
      <c r="I59" s="4">
        <v>1</v>
      </c>
      <c r="J59" s="4">
        <v>0</v>
      </c>
      <c r="K59" s="4">
        <v>0</v>
      </c>
      <c r="L59" s="3" t="s">
        <v>783</v>
      </c>
      <c r="M59" s="4">
        <v>0</v>
      </c>
      <c r="N59" s="3" t="s">
        <v>784</v>
      </c>
      <c r="O59" s="4">
        <v>0</v>
      </c>
      <c r="P59" s="3" t="s">
        <v>785</v>
      </c>
      <c r="Q59" s="4">
        <v>1</v>
      </c>
      <c r="R59" s="3" t="s">
        <v>786</v>
      </c>
      <c r="S59" s="4">
        <v>1</v>
      </c>
      <c r="T59" s="3" t="s">
        <v>787</v>
      </c>
      <c r="U59" s="4">
        <v>1</v>
      </c>
      <c r="V59" s="3" t="s">
        <v>788</v>
      </c>
      <c r="X59" s="3" t="s">
        <v>789</v>
      </c>
    </row>
    <row r="60" spans="1:24" x14ac:dyDescent="0.2">
      <c r="A60" s="3">
        <v>1030025</v>
      </c>
      <c r="B60" s="3" t="s">
        <v>11</v>
      </c>
      <c r="C60" s="3">
        <v>8</v>
      </c>
      <c r="D60" s="3" t="s">
        <v>168</v>
      </c>
      <c r="E60" s="3">
        <v>7</v>
      </c>
      <c r="F60" s="3" t="s">
        <v>442</v>
      </c>
      <c r="G60" s="4">
        <v>0</v>
      </c>
      <c r="H60" s="4">
        <v>1</v>
      </c>
      <c r="I60" s="4">
        <v>1</v>
      </c>
      <c r="J60" s="4">
        <v>0</v>
      </c>
      <c r="K60" s="4">
        <v>0</v>
      </c>
      <c r="L60" s="3" t="s">
        <v>790</v>
      </c>
      <c r="M60" s="4">
        <v>1</v>
      </c>
      <c r="N60" s="3" t="s">
        <v>791</v>
      </c>
      <c r="O60" s="4">
        <v>1</v>
      </c>
      <c r="P60" s="3" t="s">
        <v>792</v>
      </c>
      <c r="Q60" s="4">
        <v>1</v>
      </c>
      <c r="R60" s="3" t="s">
        <v>793</v>
      </c>
      <c r="S60" s="4">
        <v>1</v>
      </c>
      <c r="T60" s="3" t="s">
        <v>794</v>
      </c>
      <c r="U60" s="4">
        <v>1</v>
      </c>
      <c r="V60" s="3" t="s">
        <v>795</v>
      </c>
      <c r="X60" s="3" t="s">
        <v>796</v>
      </c>
    </row>
    <row r="61" spans="1:24" x14ac:dyDescent="0.2">
      <c r="A61" s="3">
        <v>1030025</v>
      </c>
      <c r="B61" s="3" t="s">
        <v>11</v>
      </c>
      <c r="C61" s="3">
        <v>8</v>
      </c>
      <c r="D61" s="3" t="s">
        <v>169</v>
      </c>
      <c r="E61" s="3">
        <v>3</v>
      </c>
      <c r="F61" s="3" t="s">
        <v>442</v>
      </c>
      <c r="G61" s="3">
        <v>0</v>
      </c>
      <c r="H61" s="3">
        <v>1</v>
      </c>
      <c r="I61" s="3">
        <v>0</v>
      </c>
      <c r="J61" s="3">
        <v>0</v>
      </c>
      <c r="K61" s="3">
        <v>0</v>
      </c>
      <c r="L61" s="3" t="s">
        <v>797</v>
      </c>
      <c r="M61" s="4">
        <v>1</v>
      </c>
      <c r="N61" s="3" t="s">
        <v>798</v>
      </c>
      <c r="O61" s="4">
        <v>0</v>
      </c>
      <c r="Q61" s="4">
        <v>1</v>
      </c>
      <c r="R61" s="3" t="s">
        <v>799</v>
      </c>
      <c r="S61" s="4">
        <v>1</v>
      </c>
      <c r="T61" s="3" t="s">
        <v>800</v>
      </c>
      <c r="U61" s="3">
        <v>1</v>
      </c>
      <c r="V61" s="3" t="s">
        <v>801</v>
      </c>
      <c r="W61" s="3">
        <v>8</v>
      </c>
      <c r="X61" s="3" t="s">
        <v>802</v>
      </c>
    </row>
    <row r="62" spans="1:24" x14ac:dyDescent="0.2">
      <c r="A62" s="3">
        <v>1030025</v>
      </c>
      <c r="B62" s="3" t="s">
        <v>11</v>
      </c>
      <c r="C62" s="3">
        <v>8</v>
      </c>
      <c r="D62" s="3" t="s">
        <v>170</v>
      </c>
      <c r="E62" s="3">
        <v>1</v>
      </c>
      <c r="F62" s="3" t="s">
        <v>441</v>
      </c>
      <c r="G62" s="3">
        <v>0</v>
      </c>
      <c r="H62" s="3">
        <v>1</v>
      </c>
      <c r="I62" s="3">
        <v>0</v>
      </c>
      <c r="J62" s="3">
        <v>0</v>
      </c>
      <c r="K62" s="3">
        <v>0</v>
      </c>
      <c r="L62" s="3" t="s">
        <v>803</v>
      </c>
      <c r="M62" s="4">
        <v>1</v>
      </c>
      <c r="N62" s="3" t="s">
        <v>804</v>
      </c>
      <c r="O62" s="4">
        <v>1</v>
      </c>
      <c r="P62" s="3" t="s">
        <v>805</v>
      </c>
      <c r="Q62" s="4">
        <v>1</v>
      </c>
      <c r="R62" s="3" t="s">
        <v>806</v>
      </c>
      <c r="S62" s="4">
        <v>1</v>
      </c>
      <c r="T62" s="3" t="s">
        <v>807</v>
      </c>
      <c r="U62" s="3">
        <v>1</v>
      </c>
      <c r="V62" s="3" t="s">
        <v>808</v>
      </c>
      <c r="W62" s="3">
        <v>7</v>
      </c>
    </row>
    <row r="63" spans="1:24" x14ac:dyDescent="0.2">
      <c r="A63" s="3">
        <v>1030025</v>
      </c>
      <c r="B63" s="3" t="s">
        <v>11</v>
      </c>
      <c r="C63" s="3">
        <v>8</v>
      </c>
      <c r="D63" s="3" t="s">
        <v>171</v>
      </c>
      <c r="E63" s="3">
        <v>2</v>
      </c>
      <c r="F63" s="3" t="s">
        <v>441</v>
      </c>
      <c r="G63" s="3">
        <v>0</v>
      </c>
      <c r="H63" s="3">
        <v>1</v>
      </c>
      <c r="I63" s="3">
        <v>0</v>
      </c>
      <c r="J63" s="3">
        <v>0</v>
      </c>
      <c r="K63" s="3">
        <v>0</v>
      </c>
      <c r="L63" s="3" t="s">
        <v>809</v>
      </c>
      <c r="M63" s="4">
        <v>1</v>
      </c>
      <c r="N63" s="3" t="s">
        <v>810</v>
      </c>
      <c r="O63" s="4">
        <v>1</v>
      </c>
      <c r="P63" s="3" t="s">
        <v>811</v>
      </c>
      <c r="Q63" s="4">
        <v>1</v>
      </c>
      <c r="R63" s="3" t="s">
        <v>812</v>
      </c>
      <c r="S63" s="4">
        <v>1</v>
      </c>
      <c r="T63" s="3" t="s">
        <v>813</v>
      </c>
      <c r="U63" s="3">
        <v>1</v>
      </c>
      <c r="V63" s="3" t="s">
        <v>814</v>
      </c>
      <c r="W63" s="3">
        <v>8</v>
      </c>
      <c r="X63" s="3" t="s">
        <v>815</v>
      </c>
    </row>
    <row r="64" spans="1:24" x14ac:dyDescent="0.2">
      <c r="A64" s="3">
        <v>1030031</v>
      </c>
      <c r="B64" s="3" t="s">
        <v>12</v>
      </c>
      <c r="C64" s="29">
        <v>6</v>
      </c>
      <c r="D64" s="3" t="s">
        <v>172</v>
      </c>
      <c r="E64" s="3">
        <v>1</v>
      </c>
      <c r="F64" s="3" t="s">
        <v>441</v>
      </c>
      <c r="G64" s="3">
        <v>0</v>
      </c>
      <c r="H64" s="3">
        <v>1</v>
      </c>
      <c r="I64" s="3">
        <v>0</v>
      </c>
      <c r="J64" s="3">
        <v>0</v>
      </c>
      <c r="K64" s="3">
        <v>0</v>
      </c>
      <c r="L64" s="3" t="s">
        <v>816</v>
      </c>
      <c r="M64" s="3">
        <v>0</v>
      </c>
      <c r="N64" s="3" t="s">
        <v>817</v>
      </c>
      <c r="O64" s="3">
        <v>1</v>
      </c>
      <c r="P64" s="3" t="s">
        <v>818</v>
      </c>
      <c r="Q64" s="3">
        <v>1</v>
      </c>
      <c r="R64" s="3" t="s">
        <v>819</v>
      </c>
      <c r="S64" s="3">
        <v>1</v>
      </c>
      <c r="T64" s="3" t="s">
        <v>820</v>
      </c>
      <c r="U64" s="3">
        <v>1</v>
      </c>
      <c r="V64" s="3" t="s">
        <v>821</v>
      </c>
      <c r="W64" s="3">
        <v>8</v>
      </c>
      <c r="X64" s="3" t="s">
        <v>822</v>
      </c>
    </row>
    <row r="65" spans="1:24" x14ac:dyDescent="0.2">
      <c r="A65" s="3">
        <v>1030031</v>
      </c>
      <c r="B65" s="3" t="s">
        <v>12</v>
      </c>
      <c r="C65" s="29">
        <v>6</v>
      </c>
      <c r="D65" s="3" t="s">
        <v>173</v>
      </c>
      <c r="E65" s="3">
        <v>2</v>
      </c>
      <c r="F65" s="3" t="s">
        <v>442</v>
      </c>
      <c r="G65" s="3">
        <v>0</v>
      </c>
      <c r="H65" s="3">
        <v>1</v>
      </c>
      <c r="I65" s="3">
        <v>0</v>
      </c>
      <c r="J65" s="3">
        <v>0</v>
      </c>
      <c r="K65" s="3">
        <v>0</v>
      </c>
      <c r="L65" s="3" t="s">
        <v>823</v>
      </c>
      <c r="M65" s="3">
        <v>1</v>
      </c>
      <c r="N65" s="3" t="s">
        <v>824</v>
      </c>
      <c r="O65" s="3">
        <v>1</v>
      </c>
      <c r="P65" s="3" t="s">
        <v>825</v>
      </c>
      <c r="Q65" s="3">
        <v>1</v>
      </c>
      <c r="R65" s="3" t="s">
        <v>826</v>
      </c>
      <c r="S65" s="3">
        <v>1</v>
      </c>
      <c r="T65" s="3" t="s">
        <v>827</v>
      </c>
      <c r="U65" s="3">
        <v>1</v>
      </c>
      <c r="V65" s="3" t="s">
        <v>828</v>
      </c>
      <c r="W65" s="3">
        <v>8</v>
      </c>
      <c r="X65" s="3" t="s">
        <v>829</v>
      </c>
    </row>
    <row r="66" spans="1:24" x14ac:dyDescent="0.2">
      <c r="A66" s="3">
        <v>1030031</v>
      </c>
      <c r="B66" s="3" t="s">
        <v>12</v>
      </c>
      <c r="C66" s="29">
        <v>6</v>
      </c>
      <c r="D66" s="3" t="s">
        <v>174</v>
      </c>
      <c r="E66" s="3">
        <v>3</v>
      </c>
      <c r="F66" s="3" t="s">
        <v>442</v>
      </c>
      <c r="G66" s="3">
        <v>0</v>
      </c>
      <c r="H66" s="3">
        <v>1</v>
      </c>
      <c r="I66" s="3">
        <v>1</v>
      </c>
      <c r="J66" s="3">
        <v>0</v>
      </c>
      <c r="K66" s="3">
        <v>0</v>
      </c>
      <c r="L66" s="3" t="s">
        <v>830</v>
      </c>
      <c r="M66" s="3">
        <v>0</v>
      </c>
      <c r="N66" s="3" t="s">
        <v>831</v>
      </c>
      <c r="O66" s="3">
        <v>0</v>
      </c>
      <c r="Q66" s="3">
        <v>1</v>
      </c>
      <c r="R66" s="3" t="s">
        <v>832</v>
      </c>
      <c r="S66" s="3">
        <v>1</v>
      </c>
      <c r="T66" s="3" t="s">
        <v>833</v>
      </c>
      <c r="W66" s="3">
        <v>5</v>
      </c>
      <c r="X66" s="3" t="s">
        <v>834</v>
      </c>
    </row>
    <row r="67" spans="1:24" x14ac:dyDescent="0.2">
      <c r="A67" s="4">
        <v>1030034</v>
      </c>
      <c r="B67" s="4" t="s">
        <v>13</v>
      </c>
      <c r="C67" s="3">
        <v>8</v>
      </c>
      <c r="D67" s="4" t="s">
        <v>175</v>
      </c>
      <c r="E67" s="4" t="s">
        <v>423</v>
      </c>
      <c r="F67" s="4" t="s">
        <v>442</v>
      </c>
      <c r="G67" s="4">
        <v>0</v>
      </c>
      <c r="H67" s="4">
        <v>1</v>
      </c>
      <c r="I67" s="4">
        <v>0</v>
      </c>
      <c r="J67" s="4">
        <v>0</v>
      </c>
      <c r="K67" s="4">
        <v>0</v>
      </c>
      <c r="L67" s="4"/>
      <c r="M67" s="4">
        <v>0</v>
      </c>
      <c r="N67" s="4"/>
      <c r="O67" s="4">
        <v>0</v>
      </c>
      <c r="P67" s="4"/>
      <c r="Q67" s="4">
        <v>0</v>
      </c>
      <c r="R67" s="4"/>
      <c r="S67" s="4">
        <v>0</v>
      </c>
      <c r="T67" s="4"/>
      <c r="U67" s="4"/>
      <c r="V67" s="4"/>
      <c r="W67" s="4">
        <v>5</v>
      </c>
      <c r="X67" s="4" t="s">
        <v>835</v>
      </c>
    </row>
    <row r="68" spans="1:24" x14ac:dyDescent="0.2">
      <c r="A68" s="3">
        <v>1030037</v>
      </c>
      <c r="B68" s="3" t="s">
        <v>14</v>
      </c>
      <c r="C68" s="29">
        <v>1</v>
      </c>
      <c r="D68" s="3" t="s">
        <v>176</v>
      </c>
      <c r="E68" s="3">
        <v>4</v>
      </c>
      <c r="F68" s="3" t="s">
        <v>442</v>
      </c>
      <c r="G68" s="3">
        <v>0</v>
      </c>
      <c r="H68" s="3">
        <v>1</v>
      </c>
      <c r="I68" s="3">
        <v>1</v>
      </c>
      <c r="J68" s="3">
        <v>0</v>
      </c>
      <c r="K68" s="3">
        <v>0</v>
      </c>
      <c r="L68" s="3" t="s">
        <v>836</v>
      </c>
      <c r="M68" s="3">
        <v>1</v>
      </c>
      <c r="N68" s="3" t="s">
        <v>837</v>
      </c>
      <c r="O68" s="3">
        <v>1</v>
      </c>
      <c r="P68" s="3" t="s">
        <v>838</v>
      </c>
      <c r="Q68" s="3">
        <v>1</v>
      </c>
      <c r="R68" s="3" t="s">
        <v>839</v>
      </c>
      <c r="S68" s="3">
        <v>1</v>
      </c>
      <c r="T68" s="3" t="s">
        <v>840</v>
      </c>
      <c r="W68" s="3">
        <v>9</v>
      </c>
    </row>
    <row r="69" spans="1:24" x14ac:dyDescent="0.2">
      <c r="A69" s="3">
        <v>1030037</v>
      </c>
      <c r="B69" s="3" t="s">
        <v>14</v>
      </c>
      <c r="C69" s="29">
        <v>1</v>
      </c>
      <c r="D69" s="3" t="s">
        <v>177</v>
      </c>
      <c r="E69" s="3">
        <v>5</v>
      </c>
      <c r="F69" s="3" t="s">
        <v>442</v>
      </c>
      <c r="G69" s="3">
        <v>0</v>
      </c>
      <c r="H69" s="3">
        <v>1</v>
      </c>
      <c r="I69" s="3">
        <v>1</v>
      </c>
      <c r="J69" s="3">
        <v>0</v>
      </c>
      <c r="K69" s="3">
        <v>0</v>
      </c>
      <c r="L69" s="3" t="s">
        <v>841</v>
      </c>
      <c r="M69" s="3">
        <v>1</v>
      </c>
      <c r="N69" s="3" t="s">
        <v>842</v>
      </c>
      <c r="O69" s="3">
        <v>1</v>
      </c>
      <c r="P69" s="3" t="s">
        <v>843</v>
      </c>
      <c r="Q69" s="3">
        <v>1</v>
      </c>
      <c r="R69" s="3" t="s">
        <v>844</v>
      </c>
      <c r="S69" s="3">
        <v>0</v>
      </c>
      <c r="W69" s="3">
        <v>9</v>
      </c>
      <c r="X69" s="3" t="s">
        <v>845</v>
      </c>
    </row>
    <row r="70" spans="1:24" x14ac:dyDescent="0.2">
      <c r="A70" s="3">
        <v>1030037</v>
      </c>
      <c r="B70" s="3" t="s">
        <v>14</v>
      </c>
      <c r="C70" s="29">
        <v>1</v>
      </c>
      <c r="D70" s="3" t="s">
        <v>178</v>
      </c>
      <c r="E70" s="3">
        <v>6</v>
      </c>
      <c r="F70" s="3" t="s">
        <v>442</v>
      </c>
      <c r="G70" s="3">
        <v>0</v>
      </c>
      <c r="H70" s="3">
        <v>1</v>
      </c>
      <c r="I70" s="3">
        <v>1</v>
      </c>
      <c r="J70" s="3">
        <v>1</v>
      </c>
      <c r="K70" s="3">
        <v>0</v>
      </c>
      <c r="L70" s="3" t="s">
        <v>846</v>
      </c>
      <c r="M70" s="3">
        <v>1</v>
      </c>
      <c r="N70" s="3" t="s">
        <v>847</v>
      </c>
      <c r="O70" s="3">
        <v>1</v>
      </c>
      <c r="P70" s="3" t="s">
        <v>848</v>
      </c>
      <c r="Q70" s="3">
        <v>1</v>
      </c>
      <c r="R70" s="3" t="s">
        <v>849</v>
      </c>
      <c r="S70" s="3">
        <v>1</v>
      </c>
      <c r="T70" s="3" t="s">
        <v>850</v>
      </c>
      <c r="V70" s="3" t="s">
        <v>851</v>
      </c>
      <c r="W70" s="3">
        <v>8</v>
      </c>
      <c r="X70" s="3" t="s">
        <v>852</v>
      </c>
    </row>
    <row r="71" spans="1:24" x14ac:dyDescent="0.2">
      <c r="A71" s="3">
        <v>1030037</v>
      </c>
      <c r="B71" s="3" t="s">
        <v>14</v>
      </c>
      <c r="C71" s="29">
        <v>1</v>
      </c>
      <c r="D71" s="3" t="s">
        <v>133</v>
      </c>
      <c r="E71" s="3">
        <v>7</v>
      </c>
      <c r="F71" s="3" t="s">
        <v>442</v>
      </c>
      <c r="G71" s="3">
        <v>0</v>
      </c>
      <c r="H71" s="3">
        <v>1</v>
      </c>
      <c r="I71" s="3">
        <v>0</v>
      </c>
      <c r="J71" s="3">
        <v>0</v>
      </c>
      <c r="K71" s="3">
        <v>0</v>
      </c>
      <c r="L71" s="3" t="s">
        <v>853</v>
      </c>
      <c r="M71" s="3">
        <v>0</v>
      </c>
      <c r="N71" s="3" t="s">
        <v>854</v>
      </c>
      <c r="O71" s="3">
        <v>0</v>
      </c>
      <c r="Q71" s="3">
        <v>1</v>
      </c>
      <c r="R71" s="3" t="s">
        <v>855</v>
      </c>
      <c r="S71" s="3">
        <v>1</v>
      </c>
      <c r="T71" s="3" t="s">
        <v>856</v>
      </c>
      <c r="W71" s="3">
        <v>9</v>
      </c>
      <c r="X71" s="3" t="s">
        <v>857</v>
      </c>
    </row>
    <row r="72" spans="1:24" x14ac:dyDescent="0.2">
      <c r="A72" s="3">
        <v>1030037</v>
      </c>
      <c r="B72" s="3" t="s">
        <v>14</v>
      </c>
      <c r="C72" s="29">
        <v>1</v>
      </c>
      <c r="D72" s="3" t="s">
        <v>179</v>
      </c>
      <c r="E72" s="3">
        <v>8</v>
      </c>
      <c r="F72" s="3" t="s">
        <v>442</v>
      </c>
      <c r="G72" s="3">
        <v>0</v>
      </c>
      <c r="H72" s="3">
        <v>1</v>
      </c>
      <c r="I72" s="3">
        <v>0</v>
      </c>
      <c r="J72" s="3">
        <v>0</v>
      </c>
      <c r="K72" s="3">
        <v>0</v>
      </c>
      <c r="L72" s="3" t="s">
        <v>858</v>
      </c>
      <c r="M72" s="3">
        <v>0</v>
      </c>
      <c r="N72" s="3" t="s">
        <v>859</v>
      </c>
      <c r="O72" s="3">
        <v>0</v>
      </c>
      <c r="Q72" s="3">
        <v>1</v>
      </c>
      <c r="R72" s="3" t="s">
        <v>860</v>
      </c>
      <c r="S72" s="3">
        <v>0</v>
      </c>
      <c r="W72" s="3">
        <v>9</v>
      </c>
      <c r="X72" s="3" t="s">
        <v>861</v>
      </c>
    </row>
    <row r="73" spans="1:24" x14ac:dyDescent="0.2">
      <c r="A73" s="5">
        <v>1030037</v>
      </c>
      <c r="B73" s="5" t="s">
        <v>14</v>
      </c>
      <c r="C73" s="30">
        <v>1</v>
      </c>
      <c r="D73" s="5" t="s">
        <v>180</v>
      </c>
      <c r="E73" s="5">
        <v>9</v>
      </c>
      <c r="F73" s="5" t="s">
        <v>442</v>
      </c>
      <c r="G73" s="5">
        <v>0</v>
      </c>
      <c r="H73" s="5">
        <v>1</v>
      </c>
      <c r="I73" s="5">
        <v>0</v>
      </c>
      <c r="J73" s="5">
        <v>0</v>
      </c>
      <c r="K73" s="5">
        <v>0</v>
      </c>
      <c r="L73" s="5" t="s">
        <v>858</v>
      </c>
      <c r="M73" s="5">
        <v>0</v>
      </c>
      <c r="N73" s="5" t="s">
        <v>862</v>
      </c>
      <c r="O73" s="5">
        <v>1</v>
      </c>
      <c r="P73" s="5" t="s">
        <v>863</v>
      </c>
      <c r="Q73" s="5">
        <v>1</v>
      </c>
      <c r="R73" s="5" t="s">
        <v>864</v>
      </c>
      <c r="S73" s="5">
        <v>0</v>
      </c>
      <c r="T73" s="5" t="s">
        <v>865</v>
      </c>
      <c r="U73" s="5"/>
      <c r="V73" s="5"/>
      <c r="W73" s="5">
        <v>9</v>
      </c>
      <c r="X73" s="5" t="s">
        <v>866</v>
      </c>
    </row>
    <row r="74" spans="1:24" x14ac:dyDescent="0.2">
      <c r="A74" s="3">
        <v>1030037</v>
      </c>
      <c r="B74" s="3" t="s">
        <v>14</v>
      </c>
      <c r="C74" s="29">
        <v>1</v>
      </c>
      <c r="D74" s="3" t="s">
        <v>181</v>
      </c>
      <c r="E74" s="3">
        <v>10</v>
      </c>
      <c r="F74" s="3" t="s">
        <v>442</v>
      </c>
      <c r="G74" s="3">
        <v>0</v>
      </c>
      <c r="H74" s="3">
        <v>1</v>
      </c>
      <c r="I74" s="3">
        <v>1</v>
      </c>
      <c r="J74" s="3">
        <v>0</v>
      </c>
      <c r="K74" s="3">
        <v>0</v>
      </c>
      <c r="L74" s="3" t="s">
        <v>867</v>
      </c>
      <c r="M74" s="3">
        <v>1</v>
      </c>
      <c r="N74" s="3" t="s">
        <v>868</v>
      </c>
      <c r="O74" s="3">
        <v>1</v>
      </c>
      <c r="P74" s="3" t="s">
        <v>869</v>
      </c>
      <c r="Q74" s="3">
        <v>1</v>
      </c>
      <c r="R74" s="3" t="s">
        <v>870</v>
      </c>
      <c r="S74" s="3">
        <v>1</v>
      </c>
      <c r="T74" s="3" t="s">
        <v>871</v>
      </c>
      <c r="W74" s="3">
        <v>9</v>
      </c>
      <c r="X74" s="3" t="s">
        <v>872</v>
      </c>
    </row>
    <row r="75" spans="1:24" x14ac:dyDescent="0.2">
      <c r="A75" s="3">
        <v>1030037</v>
      </c>
      <c r="B75" s="3" t="s">
        <v>14</v>
      </c>
      <c r="C75" s="29">
        <v>1</v>
      </c>
      <c r="D75" s="3" t="s">
        <v>182</v>
      </c>
      <c r="E75" s="3">
        <v>1</v>
      </c>
      <c r="F75" s="3" t="s">
        <v>441</v>
      </c>
      <c r="G75" s="3">
        <v>0</v>
      </c>
      <c r="H75" s="3">
        <v>1</v>
      </c>
      <c r="I75" s="3">
        <v>0</v>
      </c>
      <c r="J75" s="3">
        <v>1</v>
      </c>
      <c r="K75" s="3">
        <v>0</v>
      </c>
      <c r="L75" s="3" t="s">
        <v>873</v>
      </c>
      <c r="M75" s="3">
        <v>0</v>
      </c>
      <c r="O75" s="3">
        <v>1</v>
      </c>
      <c r="P75" s="3" t="s">
        <v>874</v>
      </c>
      <c r="Q75" s="3">
        <v>1</v>
      </c>
      <c r="R75" s="3" t="s">
        <v>875</v>
      </c>
      <c r="S75" s="3">
        <v>1</v>
      </c>
      <c r="T75" s="3" t="s">
        <v>876</v>
      </c>
      <c r="U75" s="3">
        <v>1</v>
      </c>
      <c r="V75" s="3" t="s">
        <v>877</v>
      </c>
      <c r="W75" s="3">
        <v>7</v>
      </c>
    </row>
    <row r="76" spans="1:24" x14ac:dyDescent="0.2">
      <c r="A76" s="3">
        <v>1030037</v>
      </c>
      <c r="B76" s="3" t="s">
        <v>14</v>
      </c>
      <c r="C76" s="29">
        <v>1</v>
      </c>
      <c r="D76" s="3" t="s">
        <v>183</v>
      </c>
      <c r="E76" s="3">
        <v>2</v>
      </c>
      <c r="F76" s="3" t="s">
        <v>441</v>
      </c>
      <c r="G76" s="3">
        <v>0</v>
      </c>
      <c r="H76" s="3">
        <v>1</v>
      </c>
      <c r="I76" s="3">
        <v>0</v>
      </c>
      <c r="J76" s="3">
        <v>0</v>
      </c>
      <c r="K76" s="3">
        <v>0</v>
      </c>
      <c r="L76" s="3" t="s">
        <v>878</v>
      </c>
      <c r="M76" s="3">
        <v>0</v>
      </c>
      <c r="O76" s="3">
        <v>1</v>
      </c>
      <c r="P76" s="3" t="s">
        <v>879</v>
      </c>
      <c r="Q76" s="3">
        <v>1</v>
      </c>
      <c r="R76" s="3" t="s">
        <v>880</v>
      </c>
      <c r="S76" s="3">
        <v>1</v>
      </c>
      <c r="T76" s="3" t="s">
        <v>881</v>
      </c>
      <c r="W76" s="3">
        <v>8</v>
      </c>
      <c r="X76" s="3" t="s">
        <v>882</v>
      </c>
    </row>
    <row r="77" spans="1:24" x14ac:dyDescent="0.2">
      <c r="A77" s="3">
        <v>1030037</v>
      </c>
      <c r="B77" s="3" t="s">
        <v>14</v>
      </c>
      <c r="C77" s="29">
        <v>1</v>
      </c>
      <c r="D77" s="3" t="s">
        <v>184</v>
      </c>
      <c r="E77" s="3">
        <v>3</v>
      </c>
      <c r="F77" s="3" t="s">
        <v>441</v>
      </c>
      <c r="G77" s="3">
        <v>0</v>
      </c>
      <c r="H77" s="3">
        <v>1</v>
      </c>
      <c r="I77" s="3">
        <v>0</v>
      </c>
      <c r="J77" s="3">
        <v>0</v>
      </c>
      <c r="K77" s="3">
        <v>0</v>
      </c>
      <c r="L77" s="3" t="s">
        <v>883</v>
      </c>
      <c r="M77" s="3">
        <v>0</v>
      </c>
      <c r="O77" s="3">
        <v>1</v>
      </c>
      <c r="P77" s="3" t="s">
        <v>884</v>
      </c>
      <c r="Q77" s="3">
        <v>1</v>
      </c>
      <c r="R77" s="3" t="s">
        <v>885</v>
      </c>
      <c r="S77" s="3">
        <v>1</v>
      </c>
      <c r="T77" s="3" t="s">
        <v>886</v>
      </c>
      <c r="W77" s="3">
        <v>8</v>
      </c>
      <c r="X77" s="3" t="s">
        <v>887</v>
      </c>
    </row>
    <row r="78" spans="1:24" x14ac:dyDescent="0.2">
      <c r="A78" s="3">
        <v>1030038</v>
      </c>
      <c r="B78" s="3" t="s">
        <v>15</v>
      </c>
      <c r="C78" s="29">
        <v>1</v>
      </c>
      <c r="D78" s="3" t="s">
        <v>185</v>
      </c>
      <c r="E78" s="3">
        <v>6</v>
      </c>
      <c r="F78" s="3" t="s">
        <v>442</v>
      </c>
      <c r="G78" s="3">
        <v>0</v>
      </c>
      <c r="H78" s="3">
        <v>1</v>
      </c>
      <c r="I78" s="3">
        <v>1</v>
      </c>
      <c r="J78" s="3">
        <v>0</v>
      </c>
      <c r="K78" s="3">
        <v>0</v>
      </c>
      <c r="L78" s="3" t="s">
        <v>888</v>
      </c>
      <c r="M78" s="3">
        <v>1</v>
      </c>
      <c r="N78" s="3" t="s">
        <v>889</v>
      </c>
      <c r="O78" s="3">
        <v>1</v>
      </c>
      <c r="P78" s="3" t="s">
        <v>890</v>
      </c>
      <c r="Q78" s="3">
        <v>1</v>
      </c>
      <c r="R78" s="3" t="s">
        <v>891</v>
      </c>
      <c r="S78" s="3">
        <v>1</v>
      </c>
      <c r="T78" s="3" t="s">
        <v>892</v>
      </c>
      <c r="W78" s="3">
        <v>8</v>
      </c>
      <c r="X78" s="3" t="s">
        <v>893</v>
      </c>
    </row>
    <row r="79" spans="1:24" x14ac:dyDescent="0.2">
      <c r="A79" s="3">
        <v>1030038</v>
      </c>
      <c r="B79" s="3" t="s">
        <v>15</v>
      </c>
      <c r="C79" s="29">
        <v>1</v>
      </c>
      <c r="D79" s="3" t="s">
        <v>186</v>
      </c>
      <c r="E79" s="3">
        <v>3</v>
      </c>
      <c r="F79" s="3" t="s">
        <v>442</v>
      </c>
      <c r="G79" s="3">
        <v>1</v>
      </c>
      <c r="H79" s="3">
        <v>1</v>
      </c>
      <c r="I79" s="3">
        <v>1</v>
      </c>
      <c r="J79" s="3">
        <v>0</v>
      </c>
      <c r="K79" s="3">
        <v>0</v>
      </c>
      <c r="L79" s="3" t="s">
        <v>894</v>
      </c>
      <c r="M79" s="3">
        <v>0</v>
      </c>
      <c r="N79" s="3" t="s">
        <v>895</v>
      </c>
      <c r="O79" s="3">
        <v>1</v>
      </c>
      <c r="P79" s="3" t="s">
        <v>896</v>
      </c>
      <c r="Q79" s="3">
        <v>1</v>
      </c>
      <c r="R79" s="3" t="s">
        <v>897</v>
      </c>
      <c r="S79" s="3">
        <v>1</v>
      </c>
      <c r="T79" s="3" t="s">
        <v>898</v>
      </c>
      <c r="W79" s="3">
        <v>7</v>
      </c>
      <c r="X79" s="3" t="s">
        <v>899</v>
      </c>
    </row>
    <row r="80" spans="1:24" x14ac:dyDescent="0.2">
      <c r="A80" s="3">
        <v>1030038</v>
      </c>
      <c r="B80" s="3" t="s">
        <v>15</v>
      </c>
      <c r="C80" s="29">
        <v>1</v>
      </c>
      <c r="D80" s="3" t="s">
        <v>187</v>
      </c>
      <c r="E80" s="3">
        <v>5</v>
      </c>
      <c r="F80" s="3" t="s">
        <v>442</v>
      </c>
      <c r="G80" s="3">
        <v>0</v>
      </c>
      <c r="H80" s="3">
        <v>1</v>
      </c>
      <c r="I80" s="3">
        <v>1</v>
      </c>
      <c r="J80" s="3">
        <v>0</v>
      </c>
      <c r="K80" s="3">
        <v>0</v>
      </c>
      <c r="L80" s="3" t="s">
        <v>900</v>
      </c>
      <c r="M80" s="3">
        <v>1</v>
      </c>
      <c r="N80" s="3" t="s">
        <v>901</v>
      </c>
      <c r="O80" s="3">
        <v>0</v>
      </c>
      <c r="Q80" s="3">
        <v>1</v>
      </c>
      <c r="R80" s="3" t="s">
        <v>902</v>
      </c>
      <c r="S80" s="3">
        <v>1</v>
      </c>
      <c r="T80" s="3" t="s">
        <v>903</v>
      </c>
      <c r="V80" s="3" t="s">
        <v>904</v>
      </c>
      <c r="W80" s="3">
        <v>8</v>
      </c>
      <c r="X80" s="3" t="s">
        <v>905</v>
      </c>
    </row>
    <row r="81" spans="1:24" x14ac:dyDescent="0.2">
      <c r="A81" s="3">
        <v>1030038</v>
      </c>
      <c r="B81" s="3" t="s">
        <v>15</v>
      </c>
      <c r="C81" s="29">
        <v>1</v>
      </c>
      <c r="D81" s="3" t="s">
        <v>188</v>
      </c>
      <c r="E81" s="3">
        <v>4</v>
      </c>
      <c r="F81" s="3" t="s">
        <v>442</v>
      </c>
      <c r="G81" s="3">
        <v>0</v>
      </c>
      <c r="H81" s="3">
        <v>1</v>
      </c>
      <c r="I81" s="3">
        <v>1</v>
      </c>
      <c r="J81" s="3">
        <v>0</v>
      </c>
      <c r="K81" s="3">
        <v>0</v>
      </c>
      <c r="L81" s="3" t="s">
        <v>906</v>
      </c>
      <c r="M81" s="3">
        <v>1</v>
      </c>
      <c r="N81" s="3" t="s">
        <v>907</v>
      </c>
      <c r="O81" s="3">
        <v>0</v>
      </c>
      <c r="Q81" s="3">
        <v>1</v>
      </c>
      <c r="R81" s="3" t="s">
        <v>908</v>
      </c>
      <c r="S81" s="3">
        <v>1</v>
      </c>
      <c r="T81" s="3" t="s">
        <v>909</v>
      </c>
      <c r="W81" s="3">
        <v>8</v>
      </c>
      <c r="X81" s="3" t="s">
        <v>910</v>
      </c>
    </row>
    <row r="82" spans="1:24" x14ac:dyDescent="0.2">
      <c r="A82" s="3">
        <v>1030038</v>
      </c>
      <c r="B82" s="3" t="s">
        <v>15</v>
      </c>
      <c r="C82" s="29">
        <v>1</v>
      </c>
      <c r="D82" s="3" t="s">
        <v>189</v>
      </c>
      <c r="E82" s="3">
        <v>1</v>
      </c>
      <c r="F82" s="3" t="s">
        <v>441</v>
      </c>
      <c r="G82" s="3">
        <v>0</v>
      </c>
      <c r="H82" s="3">
        <v>1</v>
      </c>
      <c r="I82" s="3">
        <v>0</v>
      </c>
      <c r="J82" s="3">
        <v>0</v>
      </c>
      <c r="K82" s="3">
        <v>0</v>
      </c>
      <c r="L82" s="3" t="s">
        <v>911</v>
      </c>
      <c r="M82" s="3">
        <v>0</v>
      </c>
      <c r="O82" s="3">
        <v>1</v>
      </c>
      <c r="P82" s="3" t="s">
        <v>912</v>
      </c>
      <c r="Q82" s="3">
        <v>1</v>
      </c>
      <c r="R82" s="3" t="s">
        <v>913</v>
      </c>
      <c r="S82" s="3">
        <v>1</v>
      </c>
      <c r="T82" s="3" t="s">
        <v>914</v>
      </c>
      <c r="U82" s="3">
        <v>1</v>
      </c>
      <c r="V82" s="3" t="s">
        <v>915</v>
      </c>
      <c r="W82" s="3">
        <v>6</v>
      </c>
      <c r="X82" s="3" t="s">
        <v>916</v>
      </c>
    </row>
    <row r="83" spans="1:24" x14ac:dyDescent="0.2">
      <c r="A83" s="3">
        <v>1030038</v>
      </c>
      <c r="B83" s="3" t="s">
        <v>15</v>
      </c>
      <c r="C83" s="29">
        <v>1</v>
      </c>
      <c r="D83" s="3" t="s">
        <v>129</v>
      </c>
      <c r="E83" s="3">
        <v>2</v>
      </c>
      <c r="F83" s="3" t="s">
        <v>441</v>
      </c>
      <c r="G83" s="3">
        <v>1</v>
      </c>
      <c r="H83" s="3">
        <v>1</v>
      </c>
      <c r="I83" s="3">
        <v>0</v>
      </c>
      <c r="J83" s="3">
        <v>0</v>
      </c>
      <c r="K83" s="3">
        <v>0</v>
      </c>
      <c r="L83" s="3" t="s">
        <v>917</v>
      </c>
      <c r="M83" s="3">
        <v>0</v>
      </c>
      <c r="O83" s="3">
        <v>1</v>
      </c>
      <c r="P83" s="3" t="s">
        <v>918</v>
      </c>
      <c r="Q83" s="3">
        <v>1</v>
      </c>
      <c r="R83" s="3" t="s">
        <v>919</v>
      </c>
      <c r="S83" s="3">
        <v>1</v>
      </c>
      <c r="T83" s="3" t="s">
        <v>920</v>
      </c>
      <c r="W83" s="3">
        <v>6</v>
      </c>
      <c r="X83" s="3" t="s">
        <v>921</v>
      </c>
    </row>
    <row r="84" spans="1:24" x14ac:dyDescent="0.2">
      <c r="A84" s="3">
        <v>1030038</v>
      </c>
      <c r="B84" s="3" t="s">
        <v>15</v>
      </c>
      <c r="C84" s="29">
        <v>1</v>
      </c>
      <c r="D84" s="3" t="s">
        <v>190</v>
      </c>
      <c r="E84" s="3">
        <v>7</v>
      </c>
      <c r="F84" s="3" t="s">
        <v>442</v>
      </c>
      <c r="G84" s="3">
        <v>0</v>
      </c>
      <c r="H84" s="3">
        <v>1</v>
      </c>
      <c r="I84" s="3">
        <v>1</v>
      </c>
      <c r="J84" s="3">
        <v>0</v>
      </c>
      <c r="K84" s="3">
        <v>0</v>
      </c>
      <c r="L84" s="3" t="s">
        <v>922</v>
      </c>
      <c r="M84" s="3">
        <v>1</v>
      </c>
      <c r="N84" s="3" t="s">
        <v>923</v>
      </c>
      <c r="O84" s="3">
        <v>0</v>
      </c>
      <c r="Q84" s="3">
        <v>1</v>
      </c>
      <c r="R84" s="3" t="s">
        <v>924</v>
      </c>
      <c r="S84" s="3">
        <v>1</v>
      </c>
      <c r="T84" s="3" t="s">
        <v>925</v>
      </c>
      <c r="V84" s="3" t="s">
        <v>926</v>
      </c>
      <c r="W84" s="3">
        <v>8</v>
      </c>
      <c r="X84" s="3" t="s">
        <v>927</v>
      </c>
    </row>
    <row r="85" spans="1:24" x14ac:dyDescent="0.2">
      <c r="A85" s="3">
        <v>1030039</v>
      </c>
      <c r="B85" s="3" t="s">
        <v>16</v>
      </c>
      <c r="C85" s="29">
        <v>1</v>
      </c>
      <c r="D85" s="3" t="s">
        <v>179</v>
      </c>
      <c r="E85" s="3">
        <v>3</v>
      </c>
      <c r="F85" s="3" t="s">
        <v>441</v>
      </c>
      <c r="G85" s="3">
        <v>0</v>
      </c>
      <c r="H85" s="3">
        <v>1</v>
      </c>
      <c r="I85" s="3">
        <v>0</v>
      </c>
      <c r="J85" s="3">
        <v>0</v>
      </c>
      <c r="K85" s="3">
        <v>0</v>
      </c>
      <c r="L85" s="3" t="s">
        <v>928</v>
      </c>
      <c r="M85" s="3">
        <v>0</v>
      </c>
      <c r="O85" s="3">
        <v>1</v>
      </c>
      <c r="P85" s="3" t="s">
        <v>929</v>
      </c>
      <c r="Q85" s="3">
        <v>1</v>
      </c>
      <c r="R85" s="3" t="s">
        <v>930</v>
      </c>
      <c r="S85" s="3">
        <v>1</v>
      </c>
      <c r="T85" s="3" t="s">
        <v>931</v>
      </c>
      <c r="V85" s="3" t="s">
        <v>926</v>
      </c>
      <c r="W85" s="3">
        <v>9</v>
      </c>
      <c r="X85" s="3" t="s">
        <v>932</v>
      </c>
    </row>
    <row r="86" spans="1:24" x14ac:dyDescent="0.2">
      <c r="A86" s="3">
        <v>1030039</v>
      </c>
      <c r="B86" s="3" t="s">
        <v>16</v>
      </c>
      <c r="C86" s="29">
        <v>1</v>
      </c>
      <c r="D86" s="3" t="s">
        <v>191</v>
      </c>
      <c r="E86" s="3">
        <v>7</v>
      </c>
      <c r="F86" s="3" t="s">
        <v>442</v>
      </c>
      <c r="G86" s="3">
        <v>0</v>
      </c>
      <c r="H86" s="3">
        <v>1</v>
      </c>
      <c r="I86" s="3">
        <v>1</v>
      </c>
      <c r="J86" s="3">
        <v>0</v>
      </c>
      <c r="K86" s="3">
        <v>0</v>
      </c>
      <c r="L86" s="3" t="s">
        <v>933</v>
      </c>
      <c r="M86" s="3">
        <v>1</v>
      </c>
      <c r="O86" s="3">
        <v>1</v>
      </c>
      <c r="P86" s="3" t="s">
        <v>934</v>
      </c>
      <c r="Q86" s="3">
        <v>1</v>
      </c>
      <c r="R86" s="3" t="s">
        <v>935</v>
      </c>
      <c r="S86" s="3">
        <v>1</v>
      </c>
      <c r="T86" s="3" t="s">
        <v>936</v>
      </c>
      <c r="W86" s="3">
        <v>8</v>
      </c>
      <c r="X86" s="3" t="s">
        <v>937</v>
      </c>
    </row>
    <row r="87" spans="1:24" x14ac:dyDescent="0.2">
      <c r="A87" s="3">
        <v>1030039</v>
      </c>
      <c r="B87" s="3" t="s">
        <v>16</v>
      </c>
      <c r="C87" s="29">
        <v>1</v>
      </c>
      <c r="D87" s="3" t="s">
        <v>114</v>
      </c>
      <c r="E87" s="3">
        <v>8</v>
      </c>
      <c r="F87" s="3" t="s">
        <v>442</v>
      </c>
      <c r="G87" s="3">
        <v>1</v>
      </c>
      <c r="H87" s="3">
        <v>1</v>
      </c>
      <c r="I87" s="3">
        <v>1</v>
      </c>
      <c r="J87" s="3">
        <v>0</v>
      </c>
      <c r="K87" s="3">
        <v>0</v>
      </c>
      <c r="L87" s="3" t="s">
        <v>938</v>
      </c>
      <c r="M87" s="3">
        <v>1</v>
      </c>
      <c r="N87" s="3" t="s">
        <v>939</v>
      </c>
      <c r="O87" s="3">
        <v>0</v>
      </c>
      <c r="Q87" s="3">
        <v>1</v>
      </c>
      <c r="R87" s="3" t="s">
        <v>940</v>
      </c>
      <c r="S87" s="3">
        <v>1</v>
      </c>
      <c r="T87" s="3" t="s">
        <v>941</v>
      </c>
      <c r="W87" s="3">
        <v>8</v>
      </c>
      <c r="X87" s="3" t="s">
        <v>942</v>
      </c>
    </row>
    <row r="88" spans="1:24" x14ac:dyDescent="0.2">
      <c r="A88" s="3">
        <v>1030039</v>
      </c>
      <c r="B88" s="3" t="s">
        <v>16</v>
      </c>
      <c r="C88" s="29">
        <v>1</v>
      </c>
      <c r="D88" s="3" t="s">
        <v>192</v>
      </c>
      <c r="E88" s="3">
        <v>4</v>
      </c>
      <c r="F88" s="3" t="s">
        <v>441</v>
      </c>
      <c r="G88" s="3">
        <v>1</v>
      </c>
      <c r="H88" s="3">
        <v>1</v>
      </c>
      <c r="I88" s="3">
        <v>1</v>
      </c>
      <c r="J88" s="3">
        <v>0</v>
      </c>
      <c r="K88" s="3">
        <v>0</v>
      </c>
      <c r="L88" s="3" t="s">
        <v>943</v>
      </c>
      <c r="M88" s="3">
        <v>0</v>
      </c>
      <c r="N88" s="3" t="s">
        <v>944</v>
      </c>
      <c r="O88" s="3">
        <v>1</v>
      </c>
      <c r="P88" s="3" t="s">
        <v>945</v>
      </c>
      <c r="Q88" s="3">
        <v>1</v>
      </c>
      <c r="R88" s="3" t="s">
        <v>946</v>
      </c>
      <c r="S88" s="3">
        <v>1</v>
      </c>
      <c r="T88" s="3" t="s">
        <v>947</v>
      </c>
      <c r="W88" s="3">
        <v>9</v>
      </c>
      <c r="X88" s="3" t="s">
        <v>948</v>
      </c>
    </row>
    <row r="89" spans="1:24" x14ac:dyDescent="0.2">
      <c r="A89" s="3">
        <v>1030039</v>
      </c>
      <c r="B89" s="3" t="s">
        <v>16</v>
      </c>
      <c r="C89" s="29">
        <v>1</v>
      </c>
      <c r="D89" s="3" t="s">
        <v>193</v>
      </c>
      <c r="E89" s="3">
        <v>5</v>
      </c>
      <c r="F89" s="3" t="s">
        <v>442</v>
      </c>
      <c r="G89" s="3">
        <v>0</v>
      </c>
      <c r="H89" s="3">
        <v>1</v>
      </c>
      <c r="I89" s="3">
        <v>1</v>
      </c>
      <c r="J89" s="3">
        <v>0</v>
      </c>
      <c r="K89" s="3">
        <v>0</v>
      </c>
      <c r="L89" s="3" t="s">
        <v>949</v>
      </c>
      <c r="M89" s="3">
        <v>0</v>
      </c>
      <c r="N89" s="3" t="s">
        <v>950</v>
      </c>
      <c r="O89" s="3">
        <v>1</v>
      </c>
      <c r="P89" s="3" t="s">
        <v>951</v>
      </c>
      <c r="Q89" s="3">
        <v>1</v>
      </c>
      <c r="R89" s="3" t="s">
        <v>952</v>
      </c>
      <c r="S89" s="3">
        <v>1</v>
      </c>
      <c r="W89" s="3">
        <v>9</v>
      </c>
      <c r="X89" s="3" t="s">
        <v>953</v>
      </c>
    </row>
    <row r="90" spans="1:24" x14ac:dyDescent="0.2">
      <c r="A90" s="3">
        <v>1030039</v>
      </c>
      <c r="B90" s="3" t="s">
        <v>16</v>
      </c>
      <c r="C90" s="29">
        <v>1</v>
      </c>
      <c r="D90" s="3" t="s">
        <v>141</v>
      </c>
      <c r="E90" s="3">
        <v>6</v>
      </c>
      <c r="F90" s="3" t="s">
        <v>442</v>
      </c>
      <c r="G90" s="3">
        <v>0</v>
      </c>
      <c r="H90" s="3">
        <v>1</v>
      </c>
      <c r="I90" s="3">
        <v>1</v>
      </c>
      <c r="J90" s="3">
        <v>0</v>
      </c>
      <c r="K90" s="3">
        <v>0</v>
      </c>
      <c r="L90" s="3" t="s">
        <v>954</v>
      </c>
      <c r="M90" s="3">
        <v>1</v>
      </c>
      <c r="N90" s="3" t="s">
        <v>955</v>
      </c>
      <c r="O90" s="3">
        <v>0</v>
      </c>
      <c r="Q90" s="3">
        <v>1</v>
      </c>
      <c r="R90" s="3" t="s">
        <v>956</v>
      </c>
      <c r="S90" s="3">
        <v>1</v>
      </c>
      <c r="T90" s="3" t="s">
        <v>957</v>
      </c>
      <c r="W90" s="3">
        <v>9</v>
      </c>
      <c r="X90" s="3" t="s">
        <v>958</v>
      </c>
    </row>
    <row r="91" spans="1:24" x14ac:dyDescent="0.2">
      <c r="A91" s="3">
        <v>1030039</v>
      </c>
      <c r="B91" s="3" t="s">
        <v>16</v>
      </c>
      <c r="C91" s="29">
        <v>1</v>
      </c>
      <c r="D91" s="3" t="s">
        <v>194</v>
      </c>
      <c r="E91" s="3">
        <v>1</v>
      </c>
      <c r="F91" s="3" t="s">
        <v>441</v>
      </c>
      <c r="G91" s="3">
        <v>0</v>
      </c>
      <c r="H91" s="3">
        <v>1</v>
      </c>
      <c r="I91" s="3">
        <v>0</v>
      </c>
      <c r="J91" s="3">
        <v>0</v>
      </c>
      <c r="K91" s="3">
        <v>0</v>
      </c>
      <c r="L91" s="3" t="s">
        <v>959</v>
      </c>
      <c r="M91" s="3">
        <v>0</v>
      </c>
      <c r="O91" s="3">
        <v>1</v>
      </c>
      <c r="P91" s="3" t="s">
        <v>960</v>
      </c>
      <c r="Q91" s="3">
        <v>0</v>
      </c>
      <c r="R91" s="3" t="s">
        <v>961</v>
      </c>
      <c r="S91" s="3">
        <v>1</v>
      </c>
      <c r="T91" s="3" t="s">
        <v>962</v>
      </c>
      <c r="U91" s="3">
        <v>1</v>
      </c>
      <c r="V91" s="3" t="s">
        <v>963</v>
      </c>
      <c r="W91" s="3">
        <v>8</v>
      </c>
      <c r="X91" s="3" t="s">
        <v>964</v>
      </c>
    </row>
    <row r="92" spans="1:24" x14ac:dyDescent="0.2">
      <c r="A92" s="3">
        <v>1030039</v>
      </c>
      <c r="B92" s="3" t="s">
        <v>16</v>
      </c>
      <c r="C92" s="29">
        <v>1</v>
      </c>
      <c r="D92" s="3" t="s">
        <v>195</v>
      </c>
      <c r="E92" s="3">
        <v>2</v>
      </c>
      <c r="F92" s="3" t="s">
        <v>441</v>
      </c>
      <c r="G92" s="3">
        <v>0</v>
      </c>
      <c r="H92" s="3">
        <v>1</v>
      </c>
      <c r="I92" s="3">
        <v>0</v>
      </c>
      <c r="J92" s="3">
        <v>0</v>
      </c>
      <c r="K92" s="3">
        <v>0</v>
      </c>
      <c r="L92" s="3" t="s">
        <v>965</v>
      </c>
      <c r="M92" s="3">
        <v>0</v>
      </c>
      <c r="O92" s="3">
        <v>1</v>
      </c>
      <c r="P92" s="3" t="s">
        <v>966</v>
      </c>
      <c r="Q92" s="3">
        <v>1</v>
      </c>
      <c r="R92" s="3" t="s">
        <v>967</v>
      </c>
      <c r="S92" s="3">
        <v>1</v>
      </c>
      <c r="T92" s="3" t="s">
        <v>968</v>
      </c>
      <c r="W92" s="3">
        <v>8</v>
      </c>
      <c r="X92" s="3" t="s">
        <v>969</v>
      </c>
    </row>
    <row r="93" spans="1:24" x14ac:dyDescent="0.2">
      <c r="A93" s="4">
        <v>1040013</v>
      </c>
      <c r="B93" s="4" t="s">
        <v>17</v>
      </c>
      <c r="C93" s="31">
        <v>13</v>
      </c>
      <c r="D93" s="4" t="s">
        <v>196</v>
      </c>
      <c r="E93" s="4">
        <v>1</v>
      </c>
      <c r="F93" s="4" t="s">
        <v>441</v>
      </c>
      <c r="G93" s="4">
        <v>0</v>
      </c>
      <c r="H93" s="4">
        <v>1</v>
      </c>
      <c r="I93" s="4">
        <v>0</v>
      </c>
      <c r="J93" s="4">
        <v>0</v>
      </c>
      <c r="K93" s="4">
        <v>0</v>
      </c>
      <c r="L93" s="4" t="s">
        <v>970</v>
      </c>
      <c r="M93" s="4">
        <v>1</v>
      </c>
      <c r="N93" s="4" t="s">
        <v>971</v>
      </c>
      <c r="O93" s="4">
        <v>1</v>
      </c>
      <c r="P93" s="4" t="s">
        <v>972</v>
      </c>
      <c r="Q93" s="4">
        <v>1</v>
      </c>
      <c r="R93" s="4" t="s">
        <v>973</v>
      </c>
      <c r="S93" s="4">
        <v>1</v>
      </c>
      <c r="T93" s="4" t="s">
        <v>974</v>
      </c>
      <c r="U93" s="4">
        <v>1</v>
      </c>
      <c r="V93" s="4" t="s">
        <v>975</v>
      </c>
      <c r="W93" s="4">
        <v>6</v>
      </c>
      <c r="X93" s="4" t="s">
        <v>976</v>
      </c>
    </row>
    <row r="94" spans="1:24" x14ac:dyDescent="0.2">
      <c r="A94" s="4">
        <v>1040013</v>
      </c>
      <c r="B94" s="4" t="s">
        <v>17</v>
      </c>
      <c r="C94" s="31">
        <v>13</v>
      </c>
      <c r="D94" s="4" t="s">
        <v>197</v>
      </c>
      <c r="E94" s="4">
        <v>2</v>
      </c>
      <c r="F94" s="4" t="s">
        <v>441</v>
      </c>
      <c r="G94" s="4">
        <v>0</v>
      </c>
      <c r="H94" s="4">
        <v>1</v>
      </c>
      <c r="I94" s="4">
        <v>0</v>
      </c>
      <c r="J94" s="4">
        <v>0</v>
      </c>
      <c r="K94" s="4">
        <v>0</v>
      </c>
      <c r="L94" s="4" t="s">
        <v>977</v>
      </c>
      <c r="M94" s="4">
        <v>1</v>
      </c>
      <c r="N94" s="4" t="s">
        <v>978</v>
      </c>
      <c r="O94" s="4">
        <v>1</v>
      </c>
      <c r="P94" s="4" t="s">
        <v>979</v>
      </c>
      <c r="Q94" s="4">
        <v>1</v>
      </c>
      <c r="R94" s="4" t="s">
        <v>980</v>
      </c>
      <c r="S94" s="4">
        <v>1</v>
      </c>
      <c r="T94" s="4" t="s">
        <v>981</v>
      </c>
      <c r="U94" s="4"/>
      <c r="V94" s="4"/>
      <c r="W94" s="4">
        <v>7</v>
      </c>
      <c r="X94" s="4" t="s">
        <v>982</v>
      </c>
    </row>
    <row r="95" spans="1:24" x14ac:dyDescent="0.2">
      <c r="A95" s="4">
        <v>1040013</v>
      </c>
      <c r="B95" s="4" t="s">
        <v>17</v>
      </c>
      <c r="C95" s="31">
        <v>13</v>
      </c>
      <c r="D95" s="4" t="s">
        <v>198</v>
      </c>
      <c r="E95" s="2">
        <v>3</v>
      </c>
      <c r="F95" s="4" t="s">
        <v>442</v>
      </c>
      <c r="G95" s="4">
        <v>0</v>
      </c>
      <c r="H95" s="4">
        <v>1</v>
      </c>
      <c r="I95" s="4">
        <v>0</v>
      </c>
      <c r="J95" s="4">
        <v>1</v>
      </c>
      <c r="K95" s="4">
        <v>0</v>
      </c>
      <c r="L95" s="4" t="s">
        <v>983</v>
      </c>
      <c r="M95" s="4">
        <v>1</v>
      </c>
      <c r="N95" s="4" t="s">
        <v>984</v>
      </c>
      <c r="O95" s="4">
        <v>1</v>
      </c>
      <c r="P95" s="4" t="s">
        <v>985</v>
      </c>
      <c r="Q95" s="4">
        <v>1</v>
      </c>
      <c r="R95" s="4" t="s">
        <v>986</v>
      </c>
      <c r="S95" s="4">
        <v>1</v>
      </c>
      <c r="T95" s="4" t="s">
        <v>987</v>
      </c>
      <c r="U95" s="4"/>
      <c r="V95" s="4"/>
      <c r="W95" s="4">
        <v>8</v>
      </c>
      <c r="X95" s="4" t="s">
        <v>988</v>
      </c>
    </row>
    <row r="96" spans="1:24" x14ac:dyDescent="0.2">
      <c r="A96" s="3">
        <v>1040013</v>
      </c>
      <c r="B96" s="3" t="s">
        <v>17</v>
      </c>
      <c r="C96" s="3">
        <v>13</v>
      </c>
      <c r="D96" s="3" t="s">
        <v>199</v>
      </c>
      <c r="E96" s="3">
        <v>4</v>
      </c>
      <c r="F96" s="3" t="s">
        <v>442</v>
      </c>
      <c r="G96" s="3">
        <v>0</v>
      </c>
      <c r="H96" s="3">
        <v>1</v>
      </c>
      <c r="I96" s="3">
        <v>1</v>
      </c>
      <c r="J96" s="3">
        <v>1</v>
      </c>
      <c r="K96" s="3">
        <v>0</v>
      </c>
      <c r="L96" s="3" t="s">
        <v>989</v>
      </c>
      <c r="M96" s="4">
        <v>1</v>
      </c>
      <c r="N96" s="3" t="s">
        <v>990</v>
      </c>
      <c r="O96" s="4">
        <v>1</v>
      </c>
      <c r="P96" s="3" t="s">
        <v>991</v>
      </c>
      <c r="Q96" s="3">
        <v>1</v>
      </c>
      <c r="R96" s="3" t="s">
        <v>992</v>
      </c>
      <c r="S96" s="4">
        <v>1</v>
      </c>
      <c r="T96" s="3" t="s">
        <v>993</v>
      </c>
      <c r="W96" s="3">
        <v>10</v>
      </c>
      <c r="X96" s="3" t="s">
        <v>994</v>
      </c>
    </row>
    <row r="97" spans="1:24" x14ac:dyDescent="0.2">
      <c r="A97" s="3">
        <v>1040013</v>
      </c>
      <c r="B97" s="3" t="s">
        <v>17</v>
      </c>
      <c r="C97" s="3">
        <v>13</v>
      </c>
      <c r="D97" s="3" t="s">
        <v>200</v>
      </c>
      <c r="E97" s="3">
        <v>5</v>
      </c>
      <c r="F97" s="3" t="s">
        <v>442</v>
      </c>
      <c r="G97" s="3">
        <v>0</v>
      </c>
      <c r="H97" s="3">
        <v>1</v>
      </c>
      <c r="I97" s="3">
        <v>0</v>
      </c>
      <c r="J97" s="3">
        <v>0</v>
      </c>
      <c r="K97" s="3">
        <v>0</v>
      </c>
      <c r="L97" s="3" t="s">
        <v>995</v>
      </c>
      <c r="M97" s="4">
        <v>1</v>
      </c>
      <c r="N97" s="3" t="s">
        <v>996</v>
      </c>
      <c r="O97" s="4">
        <v>1</v>
      </c>
      <c r="P97" s="3" t="s">
        <v>997</v>
      </c>
      <c r="Q97" s="3">
        <v>1</v>
      </c>
      <c r="R97" s="3" t="s">
        <v>998</v>
      </c>
      <c r="S97" s="3">
        <v>1</v>
      </c>
      <c r="T97" s="3" t="s">
        <v>999</v>
      </c>
      <c r="W97" s="3">
        <v>9</v>
      </c>
      <c r="X97" s="3" t="s">
        <v>1000</v>
      </c>
    </row>
    <row r="98" spans="1:24" x14ac:dyDescent="0.2">
      <c r="A98" s="3">
        <v>1040013</v>
      </c>
      <c r="B98" s="3" t="s">
        <v>17</v>
      </c>
      <c r="C98" s="3">
        <v>13</v>
      </c>
      <c r="D98" s="3" t="s">
        <v>201</v>
      </c>
      <c r="E98" s="3">
        <v>6</v>
      </c>
      <c r="F98" s="3" t="s">
        <v>442</v>
      </c>
      <c r="G98" s="3">
        <v>0</v>
      </c>
      <c r="H98" s="3">
        <v>1</v>
      </c>
      <c r="I98" s="3">
        <v>0</v>
      </c>
      <c r="J98" s="3">
        <v>0</v>
      </c>
      <c r="K98" s="3">
        <v>0</v>
      </c>
      <c r="L98" s="3" t="s">
        <v>1001</v>
      </c>
      <c r="M98" s="4">
        <v>0</v>
      </c>
      <c r="N98" s="3" t="s">
        <v>1002</v>
      </c>
      <c r="O98" s="4">
        <v>1</v>
      </c>
      <c r="P98" s="3" t="s">
        <v>1003</v>
      </c>
      <c r="Q98" s="3">
        <v>1</v>
      </c>
      <c r="R98" s="3" t="s">
        <v>1004</v>
      </c>
      <c r="S98" s="3">
        <v>1</v>
      </c>
      <c r="T98" s="3" t="s">
        <v>1005</v>
      </c>
      <c r="U98" s="3">
        <v>1</v>
      </c>
      <c r="V98" s="3" t="s">
        <v>1006</v>
      </c>
      <c r="W98" s="3">
        <v>9</v>
      </c>
      <c r="X98" s="3" t="s">
        <v>1007</v>
      </c>
    </row>
    <row r="99" spans="1:24" x14ac:dyDescent="0.2">
      <c r="A99" s="4">
        <v>1040014</v>
      </c>
      <c r="B99" s="4" t="s">
        <v>18</v>
      </c>
      <c r="C99" s="31">
        <v>13</v>
      </c>
      <c r="D99" s="4" t="s">
        <v>202</v>
      </c>
      <c r="E99" s="2">
        <v>1</v>
      </c>
      <c r="F99" s="4" t="s">
        <v>441</v>
      </c>
      <c r="G99" s="4">
        <v>0</v>
      </c>
      <c r="H99" s="4">
        <v>1</v>
      </c>
      <c r="I99" s="4">
        <v>0</v>
      </c>
      <c r="J99" s="4">
        <v>1</v>
      </c>
      <c r="K99" s="4">
        <v>0</v>
      </c>
      <c r="L99" s="4" t="s">
        <v>1008</v>
      </c>
      <c r="M99" s="4">
        <v>1</v>
      </c>
      <c r="N99" s="4" t="s">
        <v>1009</v>
      </c>
      <c r="O99" s="4">
        <v>1</v>
      </c>
      <c r="P99" s="4" t="s">
        <v>1010</v>
      </c>
      <c r="Q99" s="4">
        <v>1</v>
      </c>
      <c r="R99" s="4" t="s">
        <v>1011</v>
      </c>
      <c r="S99" s="4">
        <v>1</v>
      </c>
      <c r="T99" s="4" t="s">
        <v>1012</v>
      </c>
      <c r="U99" s="4">
        <v>1</v>
      </c>
      <c r="V99" s="4" t="s">
        <v>1013</v>
      </c>
      <c r="W99" s="4">
        <v>6</v>
      </c>
      <c r="X99" s="4" t="s">
        <v>1014</v>
      </c>
    </row>
    <row r="100" spans="1:24" x14ac:dyDescent="0.2">
      <c r="A100" s="4">
        <v>1040014</v>
      </c>
      <c r="B100" s="4" t="s">
        <v>18</v>
      </c>
      <c r="C100" s="31">
        <v>13</v>
      </c>
      <c r="D100" s="4" t="s">
        <v>203</v>
      </c>
      <c r="E100" s="2">
        <v>2</v>
      </c>
      <c r="F100" s="4" t="s">
        <v>441</v>
      </c>
      <c r="G100" s="4">
        <v>0</v>
      </c>
      <c r="H100" s="4">
        <v>1</v>
      </c>
      <c r="I100" s="4">
        <v>0</v>
      </c>
      <c r="J100" s="4">
        <v>0</v>
      </c>
      <c r="K100" s="4">
        <v>0</v>
      </c>
      <c r="L100" s="4" t="s">
        <v>1015</v>
      </c>
      <c r="M100" s="4">
        <v>1</v>
      </c>
      <c r="N100" s="4" t="s">
        <v>1016</v>
      </c>
      <c r="O100" s="4">
        <v>1</v>
      </c>
      <c r="P100" s="4" t="s">
        <v>1017</v>
      </c>
      <c r="Q100" s="4">
        <v>1</v>
      </c>
      <c r="R100" s="4" t="s">
        <v>1018</v>
      </c>
      <c r="S100" s="4">
        <v>1</v>
      </c>
      <c r="T100" s="4" t="s">
        <v>1019</v>
      </c>
      <c r="U100" s="4"/>
      <c r="V100" s="4"/>
      <c r="W100" s="4">
        <v>7</v>
      </c>
      <c r="X100" s="4"/>
    </row>
    <row r="101" spans="1:24" x14ac:dyDescent="0.2">
      <c r="A101" s="3">
        <v>1040014</v>
      </c>
      <c r="B101" s="3" t="s">
        <v>18</v>
      </c>
      <c r="C101" s="3">
        <v>13</v>
      </c>
      <c r="D101" s="3" t="s">
        <v>204</v>
      </c>
      <c r="E101" s="3">
        <v>3</v>
      </c>
      <c r="F101" s="3" t="s">
        <v>442</v>
      </c>
      <c r="G101" s="3">
        <v>0</v>
      </c>
      <c r="H101" s="3">
        <v>1</v>
      </c>
      <c r="I101" s="3">
        <v>0</v>
      </c>
      <c r="J101" s="3">
        <v>1</v>
      </c>
      <c r="K101" s="3">
        <v>0</v>
      </c>
      <c r="L101" s="3" t="s">
        <v>1020</v>
      </c>
      <c r="M101" s="4">
        <v>1</v>
      </c>
      <c r="N101" s="3" t="s">
        <v>1021</v>
      </c>
      <c r="O101" s="4">
        <v>1</v>
      </c>
      <c r="P101" s="3" t="s">
        <v>1022</v>
      </c>
      <c r="Q101" s="3">
        <v>1</v>
      </c>
      <c r="R101" s="3" t="s">
        <v>1023</v>
      </c>
      <c r="S101" s="3">
        <v>1</v>
      </c>
      <c r="T101" s="3" t="s">
        <v>1024</v>
      </c>
      <c r="W101" s="3">
        <v>9</v>
      </c>
      <c r="X101" s="3" t="s">
        <v>1025</v>
      </c>
    </row>
    <row r="102" spans="1:24" x14ac:dyDescent="0.2">
      <c r="A102" s="3">
        <v>1040014</v>
      </c>
      <c r="B102" s="3" t="s">
        <v>18</v>
      </c>
      <c r="C102" s="3">
        <v>13</v>
      </c>
      <c r="D102" s="3" t="s">
        <v>152</v>
      </c>
      <c r="E102" s="3">
        <v>5</v>
      </c>
      <c r="F102" s="3" t="s">
        <v>442</v>
      </c>
      <c r="G102" s="3">
        <v>0</v>
      </c>
      <c r="H102" s="3">
        <v>1</v>
      </c>
      <c r="I102" s="3">
        <v>0</v>
      </c>
      <c r="J102" s="3">
        <v>0</v>
      </c>
      <c r="K102" s="3">
        <v>0</v>
      </c>
      <c r="L102" s="3" t="s">
        <v>1026</v>
      </c>
      <c r="M102" s="4">
        <v>1</v>
      </c>
      <c r="N102" s="3" t="s">
        <v>1027</v>
      </c>
      <c r="O102" s="4">
        <v>1</v>
      </c>
      <c r="P102" s="3" t="s">
        <v>1028</v>
      </c>
      <c r="Q102" s="3">
        <v>1</v>
      </c>
      <c r="R102" s="3" t="s">
        <v>1029</v>
      </c>
      <c r="S102" s="3">
        <v>1</v>
      </c>
      <c r="T102" s="3" t="s">
        <v>1030</v>
      </c>
      <c r="U102" s="3">
        <v>1</v>
      </c>
      <c r="V102" s="3" t="s">
        <v>1031</v>
      </c>
      <c r="W102" s="3">
        <v>9</v>
      </c>
    </row>
    <row r="103" spans="1:24" x14ac:dyDescent="0.2">
      <c r="A103" s="3">
        <v>1040018</v>
      </c>
      <c r="B103" s="3" t="s">
        <v>19</v>
      </c>
      <c r="C103" s="29">
        <v>127</v>
      </c>
      <c r="D103" s="3" t="s">
        <v>205</v>
      </c>
      <c r="E103" s="3">
        <v>1</v>
      </c>
      <c r="F103" s="3" t="s">
        <v>441</v>
      </c>
      <c r="G103" s="3">
        <v>0</v>
      </c>
      <c r="H103" s="3">
        <v>1</v>
      </c>
      <c r="I103" s="3">
        <v>0</v>
      </c>
      <c r="J103" s="3">
        <v>0</v>
      </c>
      <c r="K103" s="3">
        <v>0</v>
      </c>
      <c r="L103" s="3" t="s">
        <v>1032</v>
      </c>
      <c r="M103" s="3">
        <v>0</v>
      </c>
      <c r="O103" s="3">
        <v>1</v>
      </c>
      <c r="P103" s="3" t="s">
        <v>1033</v>
      </c>
      <c r="Q103" s="3">
        <v>0</v>
      </c>
      <c r="S103" s="3">
        <v>1</v>
      </c>
      <c r="T103" s="3" t="s">
        <v>1034</v>
      </c>
      <c r="W103" s="3">
        <v>9</v>
      </c>
      <c r="X103" s="3" t="s">
        <v>1035</v>
      </c>
    </row>
    <row r="104" spans="1:24" x14ac:dyDescent="0.2">
      <c r="A104" s="3">
        <v>1040018</v>
      </c>
      <c r="B104" s="3" t="s">
        <v>19</v>
      </c>
      <c r="C104" s="29">
        <v>127</v>
      </c>
      <c r="D104" s="3" t="s">
        <v>206</v>
      </c>
      <c r="E104" s="3">
        <v>2</v>
      </c>
      <c r="F104" s="3" t="s">
        <v>441</v>
      </c>
      <c r="G104" s="3">
        <v>0</v>
      </c>
      <c r="H104" s="3">
        <v>1</v>
      </c>
      <c r="I104" s="3">
        <v>0</v>
      </c>
      <c r="J104" s="3">
        <v>0</v>
      </c>
      <c r="K104" s="3">
        <v>0</v>
      </c>
      <c r="L104" s="3" t="s">
        <v>1036</v>
      </c>
      <c r="M104" s="3">
        <v>0</v>
      </c>
      <c r="O104" s="3">
        <v>0</v>
      </c>
      <c r="Q104" s="3">
        <v>0</v>
      </c>
      <c r="S104" s="3">
        <v>1</v>
      </c>
      <c r="T104" s="3" t="s">
        <v>1037</v>
      </c>
      <c r="U104" s="3">
        <v>1</v>
      </c>
      <c r="V104" s="3" t="s">
        <v>1038</v>
      </c>
      <c r="W104" s="3">
        <v>9</v>
      </c>
      <c r="X104" s="3" t="s">
        <v>1039</v>
      </c>
    </row>
    <row r="105" spans="1:24" x14ac:dyDescent="0.2">
      <c r="A105" s="3">
        <v>1040018</v>
      </c>
      <c r="B105" s="3" t="s">
        <v>19</v>
      </c>
      <c r="C105" s="29">
        <v>127</v>
      </c>
      <c r="D105" s="3" t="s">
        <v>207</v>
      </c>
      <c r="E105" s="3">
        <v>3</v>
      </c>
      <c r="F105" s="3" t="s">
        <v>442</v>
      </c>
      <c r="G105" s="3">
        <v>0</v>
      </c>
      <c r="H105" s="3">
        <v>1</v>
      </c>
      <c r="I105" s="3">
        <v>1</v>
      </c>
      <c r="J105" s="3">
        <v>1</v>
      </c>
      <c r="K105" s="3">
        <v>0</v>
      </c>
      <c r="L105" s="3" t="s">
        <v>1040</v>
      </c>
      <c r="M105" s="3">
        <v>1</v>
      </c>
      <c r="N105" s="3" t="s">
        <v>1041</v>
      </c>
      <c r="O105" s="3">
        <v>1</v>
      </c>
      <c r="P105" s="3" t="s">
        <v>1042</v>
      </c>
      <c r="Q105" s="3">
        <v>1</v>
      </c>
      <c r="R105" s="3" t="s">
        <v>1043</v>
      </c>
      <c r="S105" s="3">
        <v>1</v>
      </c>
      <c r="T105" s="3" t="s">
        <v>1044</v>
      </c>
      <c r="W105" s="3">
        <v>9</v>
      </c>
      <c r="X105" s="3" t="s">
        <v>1045</v>
      </c>
    </row>
    <row r="106" spans="1:24" x14ac:dyDescent="0.2">
      <c r="A106" s="3">
        <v>1040018</v>
      </c>
      <c r="B106" s="3" t="s">
        <v>19</v>
      </c>
      <c r="C106" s="29">
        <v>127</v>
      </c>
      <c r="D106" s="3" t="s">
        <v>208</v>
      </c>
      <c r="E106" s="3">
        <v>4</v>
      </c>
      <c r="F106" s="3" t="s">
        <v>442</v>
      </c>
      <c r="G106" s="3">
        <v>0</v>
      </c>
      <c r="H106" s="3">
        <v>1</v>
      </c>
      <c r="I106" s="3">
        <v>1</v>
      </c>
      <c r="J106" s="3">
        <v>1</v>
      </c>
      <c r="K106" s="3">
        <v>0</v>
      </c>
      <c r="L106" s="3" t="s">
        <v>1046</v>
      </c>
      <c r="M106" s="3">
        <v>1</v>
      </c>
      <c r="N106" s="3" t="s">
        <v>1047</v>
      </c>
      <c r="O106" s="3">
        <v>1</v>
      </c>
      <c r="P106" s="3" t="s">
        <v>1048</v>
      </c>
      <c r="Q106" s="3">
        <v>1</v>
      </c>
      <c r="R106" s="3" t="s">
        <v>1049</v>
      </c>
      <c r="S106" s="3">
        <v>1</v>
      </c>
      <c r="T106" s="3" t="s">
        <v>1050</v>
      </c>
      <c r="W106" s="3">
        <v>10</v>
      </c>
      <c r="X106" s="3" t="s">
        <v>1051</v>
      </c>
    </row>
    <row r="107" spans="1:24" x14ac:dyDescent="0.2">
      <c r="A107" s="3">
        <v>1040018</v>
      </c>
      <c r="B107" s="3" t="s">
        <v>19</v>
      </c>
      <c r="C107" s="29">
        <v>127</v>
      </c>
      <c r="D107" s="3" t="s">
        <v>209</v>
      </c>
      <c r="E107" s="3">
        <v>5</v>
      </c>
      <c r="F107" s="3" t="s">
        <v>442</v>
      </c>
      <c r="G107" s="3">
        <v>0</v>
      </c>
      <c r="H107" s="3">
        <v>1</v>
      </c>
      <c r="I107" s="3">
        <v>1</v>
      </c>
      <c r="J107" s="3">
        <v>1</v>
      </c>
      <c r="K107" s="3">
        <v>0</v>
      </c>
      <c r="L107" s="3" t="s">
        <v>1052</v>
      </c>
      <c r="M107" s="3">
        <v>1</v>
      </c>
      <c r="N107" s="3" t="s">
        <v>1053</v>
      </c>
      <c r="O107" s="3">
        <v>1</v>
      </c>
      <c r="P107" s="3" t="s">
        <v>1054</v>
      </c>
      <c r="Q107" s="3">
        <v>1</v>
      </c>
      <c r="R107" s="3" t="s">
        <v>1055</v>
      </c>
      <c r="S107" s="3">
        <v>1</v>
      </c>
      <c r="T107" s="3" t="s">
        <v>1056</v>
      </c>
      <c r="W107" s="3">
        <v>10</v>
      </c>
      <c r="X107" s="3" t="s">
        <v>1057</v>
      </c>
    </row>
    <row r="108" spans="1:24" x14ac:dyDescent="0.2">
      <c r="A108" s="3">
        <v>1040018</v>
      </c>
      <c r="B108" s="3" t="s">
        <v>19</v>
      </c>
      <c r="C108" s="29">
        <v>127</v>
      </c>
      <c r="D108" s="3" t="s">
        <v>210</v>
      </c>
      <c r="E108" s="3">
        <v>6</v>
      </c>
      <c r="F108" s="3" t="s">
        <v>442</v>
      </c>
      <c r="G108" s="3">
        <v>0</v>
      </c>
      <c r="H108" s="3">
        <v>1</v>
      </c>
      <c r="I108" s="3">
        <v>1</v>
      </c>
      <c r="J108" s="3">
        <v>1</v>
      </c>
      <c r="K108" s="3">
        <v>0</v>
      </c>
      <c r="L108" s="3" t="s">
        <v>1058</v>
      </c>
      <c r="M108" s="3">
        <v>1</v>
      </c>
      <c r="N108" s="3" t="s">
        <v>1059</v>
      </c>
      <c r="O108" s="3">
        <v>0</v>
      </c>
      <c r="Q108" s="3">
        <v>1</v>
      </c>
      <c r="R108" s="3" t="s">
        <v>1060</v>
      </c>
      <c r="S108" s="3">
        <v>0</v>
      </c>
      <c r="W108" s="3">
        <v>10</v>
      </c>
      <c r="X108" s="3" t="s">
        <v>1061</v>
      </c>
    </row>
    <row r="109" spans="1:24" x14ac:dyDescent="0.2">
      <c r="A109" s="3">
        <v>1040019</v>
      </c>
      <c r="B109" s="3" t="s">
        <v>20</v>
      </c>
      <c r="C109" s="29">
        <v>127</v>
      </c>
      <c r="D109" s="3" t="s">
        <v>211</v>
      </c>
      <c r="E109" s="3">
        <v>1</v>
      </c>
      <c r="F109" s="3" t="s">
        <v>441</v>
      </c>
      <c r="G109" s="3">
        <v>0</v>
      </c>
      <c r="H109" s="3">
        <v>1</v>
      </c>
      <c r="I109" s="3">
        <v>0</v>
      </c>
      <c r="J109" s="3">
        <v>0</v>
      </c>
      <c r="K109" s="3">
        <v>0</v>
      </c>
      <c r="L109" s="3" t="s">
        <v>1032</v>
      </c>
      <c r="M109" s="3">
        <v>1</v>
      </c>
      <c r="N109" s="3" t="s">
        <v>1062</v>
      </c>
      <c r="O109" s="3">
        <v>1</v>
      </c>
      <c r="P109" s="3" t="s">
        <v>1063</v>
      </c>
      <c r="Q109" s="3">
        <v>0</v>
      </c>
      <c r="S109" s="3">
        <v>1</v>
      </c>
      <c r="T109" s="3" t="s">
        <v>1064</v>
      </c>
      <c r="U109" s="3">
        <v>1</v>
      </c>
      <c r="V109" s="3" t="s">
        <v>1065</v>
      </c>
      <c r="W109" s="3">
        <v>7</v>
      </c>
      <c r="X109" s="3" t="s">
        <v>1066</v>
      </c>
    </row>
    <row r="110" spans="1:24" x14ac:dyDescent="0.2">
      <c r="A110" s="3">
        <v>1040019</v>
      </c>
      <c r="B110" s="3" t="s">
        <v>20</v>
      </c>
      <c r="C110" s="29">
        <v>127</v>
      </c>
      <c r="D110" s="3" t="s">
        <v>212</v>
      </c>
      <c r="E110" s="3">
        <v>2</v>
      </c>
      <c r="F110" s="3" t="s">
        <v>441</v>
      </c>
      <c r="G110" s="3">
        <v>0</v>
      </c>
      <c r="H110" s="3">
        <v>1</v>
      </c>
      <c r="I110" s="3">
        <v>0</v>
      </c>
      <c r="J110" s="3">
        <v>0</v>
      </c>
      <c r="K110" s="3">
        <v>0</v>
      </c>
      <c r="L110" s="3" t="s">
        <v>1067</v>
      </c>
      <c r="M110" s="3">
        <v>1</v>
      </c>
      <c r="N110" s="3" t="s">
        <v>1068</v>
      </c>
      <c r="O110" s="3">
        <v>1</v>
      </c>
      <c r="P110" s="3" t="s">
        <v>1069</v>
      </c>
      <c r="Q110" s="3">
        <v>1</v>
      </c>
      <c r="R110" s="3" t="s">
        <v>1069</v>
      </c>
      <c r="S110" s="3">
        <v>1</v>
      </c>
      <c r="T110" s="3" t="s">
        <v>1070</v>
      </c>
      <c r="W110" s="3">
        <v>8</v>
      </c>
      <c r="X110" s="3" t="s">
        <v>1071</v>
      </c>
    </row>
    <row r="111" spans="1:24" x14ac:dyDescent="0.2">
      <c r="A111" s="3">
        <v>1040019</v>
      </c>
      <c r="B111" s="3" t="s">
        <v>20</v>
      </c>
      <c r="C111" s="29">
        <v>127</v>
      </c>
      <c r="D111" s="3" t="s">
        <v>213</v>
      </c>
      <c r="E111" s="3">
        <v>3</v>
      </c>
      <c r="F111" s="3" t="s">
        <v>442</v>
      </c>
      <c r="G111" s="3">
        <v>1</v>
      </c>
      <c r="H111" s="3">
        <v>1</v>
      </c>
      <c r="I111" s="3">
        <v>1</v>
      </c>
      <c r="J111" s="3">
        <v>0</v>
      </c>
      <c r="K111" s="3">
        <v>0</v>
      </c>
      <c r="L111" s="3" t="s">
        <v>1072</v>
      </c>
      <c r="M111" s="3">
        <v>1</v>
      </c>
      <c r="N111" s="3" t="s">
        <v>1073</v>
      </c>
      <c r="O111" s="3">
        <v>1</v>
      </c>
      <c r="P111" s="3" t="s">
        <v>1074</v>
      </c>
      <c r="Q111" s="3">
        <v>1</v>
      </c>
      <c r="R111" s="3" t="s">
        <v>1075</v>
      </c>
      <c r="S111" s="3">
        <v>1</v>
      </c>
      <c r="T111" s="3" t="s">
        <v>1076</v>
      </c>
      <c r="U111" s="3">
        <v>1</v>
      </c>
      <c r="V111" s="3" t="s">
        <v>1077</v>
      </c>
      <c r="W111" s="3">
        <v>7</v>
      </c>
      <c r="X111" s="3" t="s">
        <v>1078</v>
      </c>
    </row>
    <row r="112" spans="1:24" x14ac:dyDescent="0.2">
      <c r="A112" s="3">
        <v>1040019</v>
      </c>
      <c r="B112" s="3" t="s">
        <v>20</v>
      </c>
      <c r="C112" s="29">
        <v>127</v>
      </c>
      <c r="D112" s="3" t="s">
        <v>214</v>
      </c>
      <c r="E112" s="3">
        <v>4</v>
      </c>
      <c r="F112" s="3" t="s">
        <v>442</v>
      </c>
      <c r="G112" s="3">
        <v>0</v>
      </c>
      <c r="H112" s="3">
        <v>1</v>
      </c>
      <c r="I112" s="3">
        <v>1</v>
      </c>
      <c r="J112" s="3">
        <v>0</v>
      </c>
      <c r="K112" s="3">
        <v>0</v>
      </c>
      <c r="L112" s="3" t="s">
        <v>1079</v>
      </c>
      <c r="M112" s="3">
        <v>1</v>
      </c>
      <c r="N112" s="3" t="s">
        <v>1080</v>
      </c>
      <c r="O112" s="3">
        <v>1</v>
      </c>
      <c r="Q112" s="3">
        <v>1</v>
      </c>
      <c r="R112" s="3" t="s">
        <v>1081</v>
      </c>
      <c r="S112" s="3">
        <v>1</v>
      </c>
      <c r="T112" s="3" t="s">
        <v>1082</v>
      </c>
      <c r="W112" s="3">
        <v>9</v>
      </c>
      <c r="X112" s="3" t="s">
        <v>1083</v>
      </c>
    </row>
    <row r="113" spans="1:24" x14ac:dyDescent="0.2">
      <c r="A113" s="3">
        <v>1040020</v>
      </c>
      <c r="B113" s="3" t="s">
        <v>21</v>
      </c>
      <c r="C113" s="29">
        <v>127</v>
      </c>
      <c r="D113" s="3" t="s">
        <v>215</v>
      </c>
      <c r="E113" s="3">
        <v>1</v>
      </c>
      <c r="F113" s="3" t="s">
        <v>441</v>
      </c>
      <c r="G113" s="3">
        <v>0</v>
      </c>
      <c r="H113" s="3">
        <v>1</v>
      </c>
      <c r="I113" s="3">
        <v>0</v>
      </c>
      <c r="J113" s="3">
        <v>0</v>
      </c>
      <c r="K113" s="3">
        <v>0</v>
      </c>
      <c r="L113" s="3" t="s">
        <v>1084</v>
      </c>
      <c r="M113" s="3">
        <v>0</v>
      </c>
      <c r="O113" s="3">
        <v>1</v>
      </c>
      <c r="P113" s="3" t="s">
        <v>1085</v>
      </c>
      <c r="Q113" s="3">
        <v>0</v>
      </c>
      <c r="S113" s="3">
        <v>1</v>
      </c>
      <c r="T113" s="3" t="s">
        <v>1086</v>
      </c>
      <c r="U113" s="3">
        <v>1</v>
      </c>
      <c r="V113" s="3" t="s">
        <v>1087</v>
      </c>
      <c r="W113" s="3">
        <v>8</v>
      </c>
      <c r="X113" s="3" t="s">
        <v>1088</v>
      </c>
    </row>
    <row r="114" spans="1:24" x14ac:dyDescent="0.2">
      <c r="A114" s="3">
        <v>1040020</v>
      </c>
      <c r="B114" s="3" t="s">
        <v>21</v>
      </c>
      <c r="C114" s="29">
        <v>127</v>
      </c>
      <c r="D114" s="3" t="s">
        <v>214</v>
      </c>
      <c r="E114" s="3">
        <v>2</v>
      </c>
      <c r="F114" s="3" t="s">
        <v>441</v>
      </c>
      <c r="G114" s="3">
        <v>0</v>
      </c>
      <c r="H114" s="3">
        <v>1</v>
      </c>
      <c r="I114" s="3">
        <v>0</v>
      </c>
      <c r="J114" s="3">
        <v>0</v>
      </c>
      <c r="K114" s="3">
        <v>0</v>
      </c>
      <c r="L114" s="3" t="s">
        <v>1089</v>
      </c>
      <c r="M114" s="3">
        <v>0</v>
      </c>
      <c r="O114" s="3">
        <v>1</v>
      </c>
      <c r="P114" s="3" t="s">
        <v>1090</v>
      </c>
      <c r="Q114" s="3">
        <v>1</v>
      </c>
      <c r="R114" s="3" t="s">
        <v>1091</v>
      </c>
      <c r="S114" s="3">
        <v>0</v>
      </c>
      <c r="W114" s="3">
        <v>9</v>
      </c>
      <c r="X114" s="3" t="s">
        <v>1092</v>
      </c>
    </row>
    <row r="115" spans="1:24" x14ac:dyDescent="0.2">
      <c r="A115" s="3">
        <v>1040020</v>
      </c>
      <c r="B115" s="3" t="s">
        <v>21</v>
      </c>
      <c r="C115" s="29">
        <v>127</v>
      </c>
      <c r="D115" s="3" t="s">
        <v>167</v>
      </c>
      <c r="E115" s="3">
        <v>3</v>
      </c>
      <c r="F115" s="3" t="s">
        <v>442</v>
      </c>
      <c r="G115" s="3">
        <v>1</v>
      </c>
      <c r="H115" s="3">
        <v>1</v>
      </c>
      <c r="I115" s="3">
        <v>1</v>
      </c>
      <c r="J115" s="3">
        <v>0</v>
      </c>
      <c r="K115" s="3">
        <v>0</v>
      </c>
      <c r="L115" s="3" t="s">
        <v>1093</v>
      </c>
      <c r="M115" s="3">
        <v>1</v>
      </c>
      <c r="N115" s="3" t="s">
        <v>1094</v>
      </c>
      <c r="O115" s="3">
        <v>1</v>
      </c>
      <c r="P115" s="3" t="s">
        <v>1095</v>
      </c>
      <c r="Q115" s="3">
        <v>1</v>
      </c>
      <c r="R115" s="3" t="s">
        <v>1096</v>
      </c>
      <c r="S115" s="3">
        <v>1</v>
      </c>
      <c r="T115" s="3" t="s">
        <v>1097</v>
      </c>
      <c r="W115" s="3">
        <v>9</v>
      </c>
      <c r="X115" s="3" t="s">
        <v>1098</v>
      </c>
    </row>
    <row r="116" spans="1:24" x14ac:dyDescent="0.2">
      <c r="A116" s="3">
        <v>1040020</v>
      </c>
      <c r="B116" s="3" t="s">
        <v>21</v>
      </c>
      <c r="C116" s="29">
        <v>127</v>
      </c>
      <c r="D116" s="3" t="s">
        <v>122</v>
      </c>
      <c r="E116" s="3">
        <v>4</v>
      </c>
      <c r="F116" s="3" t="s">
        <v>442</v>
      </c>
      <c r="G116" s="3">
        <v>1</v>
      </c>
      <c r="H116" s="3">
        <v>1</v>
      </c>
      <c r="I116" s="3">
        <v>1</v>
      </c>
      <c r="J116" s="3">
        <v>0</v>
      </c>
      <c r="K116" s="3">
        <v>0</v>
      </c>
      <c r="L116" s="3" t="s">
        <v>1099</v>
      </c>
      <c r="M116" s="3">
        <v>0</v>
      </c>
      <c r="O116" s="3">
        <v>1</v>
      </c>
      <c r="P116" s="3" t="s">
        <v>1100</v>
      </c>
      <c r="Q116" s="3">
        <v>1</v>
      </c>
      <c r="R116" s="3" t="s">
        <v>1101</v>
      </c>
      <c r="S116" s="3">
        <v>1</v>
      </c>
      <c r="T116" s="3" t="s">
        <v>1102</v>
      </c>
      <c r="W116" s="3">
        <v>10</v>
      </c>
      <c r="X116" s="3" t="s">
        <v>1103</v>
      </c>
    </row>
    <row r="117" spans="1:24" ht="11.25" customHeight="1" x14ac:dyDescent="0.2">
      <c r="A117" s="3">
        <v>1040023</v>
      </c>
      <c r="B117" s="3" t="s">
        <v>22</v>
      </c>
      <c r="C117" s="29">
        <v>102</v>
      </c>
      <c r="D117" s="3" t="s">
        <v>132</v>
      </c>
      <c r="E117" s="3">
        <v>1</v>
      </c>
      <c r="F117" s="3" t="s">
        <v>441</v>
      </c>
      <c r="G117" s="3">
        <v>0</v>
      </c>
      <c r="H117" s="3">
        <v>1</v>
      </c>
      <c r="I117" s="3">
        <v>0</v>
      </c>
      <c r="J117" s="3">
        <v>0</v>
      </c>
      <c r="K117" s="3">
        <v>0</v>
      </c>
      <c r="L117" s="3" t="s">
        <v>1104</v>
      </c>
      <c r="M117" s="3">
        <v>1</v>
      </c>
      <c r="N117" s="3" t="s">
        <v>1105</v>
      </c>
      <c r="O117" s="3">
        <v>0</v>
      </c>
      <c r="Q117" s="3">
        <v>1</v>
      </c>
      <c r="R117" s="3" t="s">
        <v>1106</v>
      </c>
      <c r="S117" s="3">
        <v>1</v>
      </c>
      <c r="T117" s="3" t="s">
        <v>1107</v>
      </c>
      <c r="U117" s="3">
        <v>1</v>
      </c>
      <c r="V117" s="3" t="s">
        <v>1108</v>
      </c>
      <c r="W117" s="3">
        <v>6</v>
      </c>
    </row>
    <row r="118" spans="1:24" ht="11.25" customHeight="1" x14ac:dyDescent="0.2">
      <c r="A118" s="3">
        <v>1040023</v>
      </c>
      <c r="B118" s="3" t="s">
        <v>22</v>
      </c>
      <c r="C118" s="29">
        <v>102</v>
      </c>
      <c r="D118" s="3" t="s">
        <v>216</v>
      </c>
      <c r="E118" s="3">
        <v>2</v>
      </c>
      <c r="F118" s="3" t="s">
        <v>441</v>
      </c>
      <c r="G118" s="3">
        <v>0</v>
      </c>
      <c r="H118" s="3">
        <v>1</v>
      </c>
      <c r="I118" s="3">
        <v>0</v>
      </c>
      <c r="J118" s="3">
        <v>0</v>
      </c>
      <c r="K118" s="3">
        <v>0</v>
      </c>
      <c r="L118" s="3" t="s">
        <v>1109</v>
      </c>
      <c r="M118" s="3">
        <v>1</v>
      </c>
      <c r="N118" s="3" t="s">
        <v>1110</v>
      </c>
      <c r="O118" s="3">
        <v>1</v>
      </c>
      <c r="P118" s="3" t="s">
        <v>1111</v>
      </c>
      <c r="Q118" s="3">
        <v>1</v>
      </c>
      <c r="R118" s="3" t="s">
        <v>1112</v>
      </c>
      <c r="S118" s="3">
        <v>1</v>
      </c>
      <c r="T118" s="3" t="s">
        <v>1113</v>
      </c>
      <c r="W118" s="3">
        <v>6</v>
      </c>
    </row>
    <row r="119" spans="1:24" ht="11.25" customHeight="1" x14ac:dyDescent="0.2">
      <c r="A119" s="6">
        <v>1040028</v>
      </c>
      <c r="B119" s="6" t="s">
        <v>23</v>
      </c>
      <c r="C119" s="3" t="s">
        <v>1114</v>
      </c>
      <c r="D119" s="3" t="s">
        <v>217</v>
      </c>
      <c r="E119" s="3">
        <v>4</v>
      </c>
      <c r="F119" s="3" t="s">
        <v>441</v>
      </c>
      <c r="G119" s="3">
        <v>0</v>
      </c>
      <c r="H119" s="3">
        <v>1</v>
      </c>
      <c r="I119" s="3">
        <v>0</v>
      </c>
      <c r="J119" s="3">
        <v>0</v>
      </c>
      <c r="K119" s="3">
        <v>0</v>
      </c>
      <c r="L119" s="3" t="s">
        <v>1115</v>
      </c>
      <c r="M119" s="4">
        <v>1</v>
      </c>
      <c r="N119" s="3" t="s">
        <v>1116</v>
      </c>
      <c r="O119" s="4">
        <v>1</v>
      </c>
      <c r="P119" s="3" t="s">
        <v>1117</v>
      </c>
      <c r="Q119" s="4">
        <v>1</v>
      </c>
      <c r="R119" s="3" t="s">
        <v>1118</v>
      </c>
      <c r="S119" s="4">
        <v>1</v>
      </c>
      <c r="T119" s="3" t="s">
        <v>1119</v>
      </c>
      <c r="W119" s="3">
        <v>9</v>
      </c>
    </row>
    <row r="120" spans="1:24" x14ac:dyDescent="0.2">
      <c r="A120" s="3">
        <v>1040028</v>
      </c>
      <c r="B120" s="3" t="s">
        <v>23</v>
      </c>
      <c r="C120" s="3">
        <v>112</v>
      </c>
      <c r="D120" s="3" t="s">
        <v>130</v>
      </c>
      <c r="E120" s="3">
        <v>1</v>
      </c>
      <c r="F120" s="3" t="s">
        <v>441</v>
      </c>
      <c r="G120" s="3">
        <v>0</v>
      </c>
      <c r="H120" s="3">
        <v>1</v>
      </c>
      <c r="I120" s="3">
        <v>0</v>
      </c>
      <c r="J120" s="3">
        <v>0</v>
      </c>
      <c r="K120" s="3">
        <v>0</v>
      </c>
      <c r="L120" s="3" t="s">
        <v>1120</v>
      </c>
      <c r="M120" s="4">
        <v>0</v>
      </c>
      <c r="N120" s="3" t="s">
        <v>1121</v>
      </c>
      <c r="O120" s="4">
        <v>1</v>
      </c>
      <c r="P120" s="3" t="s">
        <v>1122</v>
      </c>
      <c r="Q120" s="4">
        <v>1</v>
      </c>
      <c r="R120" s="3" t="s">
        <v>1123</v>
      </c>
      <c r="S120" s="4">
        <v>1</v>
      </c>
      <c r="T120" s="3" t="s">
        <v>1124</v>
      </c>
      <c r="W120" s="3">
        <v>9</v>
      </c>
    </row>
    <row r="121" spans="1:24" x14ac:dyDescent="0.2">
      <c r="A121" s="7">
        <v>1040028</v>
      </c>
      <c r="B121" s="7" t="s">
        <v>23</v>
      </c>
      <c r="C121" s="3">
        <v>27</v>
      </c>
      <c r="D121" s="3" t="s">
        <v>218</v>
      </c>
      <c r="E121" s="3">
        <v>1</v>
      </c>
      <c r="F121" s="3" t="s">
        <v>442</v>
      </c>
      <c r="G121" s="3">
        <v>1</v>
      </c>
      <c r="H121" s="3">
        <v>1</v>
      </c>
      <c r="I121" s="3">
        <v>1</v>
      </c>
      <c r="J121" s="3">
        <v>0</v>
      </c>
      <c r="K121" s="3">
        <v>0</v>
      </c>
      <c r="L121" s="3" t="s">
        <v>1125</v>
      </c>
      <c r="M121" s="4">
        <v>1</v>
      </c>
      <c r="N121" s="3" t="s">
        <v>1126</v>
      </c>
      <c r="O121" s="4">
        <v>1</v>
      </c>
      <c r="P121" s="3" t="s">
        <v>1127</v>
      </c>
      <c r="Q121" s="4">
        <v>1</v>
      </c>
      <c r="R121" s="3" t="s">
        <v>1128</v>
      </c>
      <c r="S121" s="4">
        <v>1</v>
      </c>
      <c r="T121" s="3" t="s">
        <v>1129</v>
      </c>
      <c r="U121" s="3">
        <v>1</v>
      </c>
      <c r="V121" s="3" t="s">
        <v>1130</v>
      </c>
      <c r="W121" s="3">
        <v>9</v>
      </c>
      <c r="X121" s="3" t="s">
        <v>1131</v>
      </c>
    </row>
    <row r="122" spans="1:24" x14ac:dyDescent="0.2">
      <c r="A122" s="8">
        <v>1040028</v>
      </c>
      <c r="B122" s="8" t="s">
        <v>23</v>
      </c>
      <c r="C122" s="9">
        <v>27</v>
      </c>
      <c r="D122" s="9" t="s">
        <v>219</v>
      </c>
      <c r="E122" s="9">
        <v>2</v>
      </c>
      <c r="F122" s="9" t="s">
        <v>442</v>
      </c>
      <c r="G122" s="9">
        <v>1</v>
      </c>
      <c r="H122" s="9">
        <v>1</v>
      </c>
      <c r="I122" s="9">
        <v>1</v>
      </c>
      <c r="J122" s="9">
        <v>0</v>
      </c>
      <c r="K122" s="9">
        <v>0</v>
      </c>
      <c r="L122" s="9" t="s">
        <v>1132</v>
      </c>
      <c r="M122" s="4">
        <v>1</v>
      </c>
      <c r="N122" s="9" t="s">
        <v>1133</v>
      </c>
      <c r="O122" s="4">
        <v>1</v>
      </c>
      <c r="P122" s="9" t="s">
        <v>1134</v>
      </c>
      <c r="Q122" s="4">
        <v>1</v>
      </c>
      <c r="R122" s="9" t="s">
        <v>1135</v>
      </c>
      <c r="S122" s="4">
        <v>1</v>
      </c>
      <c r="T122" s="9" t="s">
        <v>1136</v>
      </c>
      <c r="U122" s="9">
        <v>1</v>
      </c>
      <c r="V122" s="9" t="s">
        <v>1137</v>
      </c>
      <c r="W122" s="9">
        <v>9</v>
      </c>
      <c r="X122" s="9" t="s">
        <v>1138</v>
      </c>
    </row>
    <row r="123" spans="1:24" ht="11.25" customHeight="1" x14ac:dyDescent="0.2">
      <c r="A123" s="7">
        <v>1040028</v>
      </c>
      <c r="B123" s="7" t="s">
        <v>23</v>
      </c>
      <c r="C123" s="3">
        <v>27</v>
      </c>
      <c r="D123" s="3" t="s">
        <v>220</v>
      </c>
      <c r="E123" s="3">
        <v>3</v>
      </c>
      <c r="F123" s="3" t="s">
        <v>442</v>
      </c>
      <c r="G123" s="3">
        <v>0</v>
      </c>
      <c r="H123" s="3">
        <v>1</v>
      </c>
      <c r="I123" s="3">
        <v>1</v>
      </c>
      <c r="J123" s="3">
        <v>0</v>
      </c>
      <c r="K123" s="3">
        <v>0</v>
      </c>
      <c r="L123" s="3" t="s">
        <v>1139</v>
      </c>
      <c r="M123" s="4">
        <v>1</v>
      </c>
      <c r="N123" s="3" t="s">
        <v>1140</v>
      </c>
      <c r="O123" s="4">
        <v>1</v>
      </c>
      <c r="P123" s="3" t="s">
        <v>1141</v>
      </c>
      <c r="Q123" s="4">
        <v>1</v>
      </c>
      <c r="R123" s="3" t="s">
        <v>1142</v>
      </c>
      <c r="S123" s="4">
        <v>1</v>
      </c>
      <c r="T123" s="3" t="s">
        <v>1143</v>
      </c>
      <c r="U123" s="3">
        <v>1</v>
      </c>
      <c r="V123" s="3" t="s">
        <v>1144</v>
      </c>
      <c r="W123" s="3">
        <v>9</v>
      </c>
      <c r="X123" s="3" t="s">
        <v>1145</v>
      </c>
    </row>
    <row r="124" spans="1:24" ht="11.25" customHeight="1" x14ac:dyDescent="0.2">
      <c r="A124" s="7">
        <v>1040028</v>
      </c>
      <c r="B124" s="7" t="s">
        <v>23</v>
      </c>
      <c r="C124" s="3">
        <v>27</v>
      </c>
      <c r="D124" s="3" t="s">
        <v>221</v>
      </c>
      <c r="E124" s="3">
        <v>4</v>
      </c>
      <c r="F124" s="3" t="s">
        <v>442</v>
      </c>
      <c r="G124" s="3">
        <v>0</v>
      </c>
      <c r="H124" s="3">
        <v>1</v>
      </c>
      <c r="I124" s="3">
        <v>1</v>
      </c>
      <c r="J124" s="3">
        <v>0</v>
      </c>
      <c r="K124" s="3">
        <v>0</v>
      </c>
      <c r="L124" s="3" t="s">
        <v>1146</v>
      </c>
      <c r="M124" s="4">
        <v>1</v>
      </c>
      <c r="N124" s="3" t="s">
        <v>1147</v>
      </c>
      <c r="O124" s="4">
        <v>1</v>
      </c>
      <c r="P124" s="3" t="s">
        <v>1148</v>
      </c>
      <c r="Q124" s="3">
        <v>1</v>
      </c>
      <c r="R124" s="3" t="s">
        <v>1149</v>
      </c>
      <c r="S124" s="4">
        <v>1</v>
      </c>
      <c r="T124" s="3" t="s">
        <v>1150</v>
      </c>
      <c r="W124" s="3">
        <v>9</v>
      </c>
      <c r="X124" s="3" t="s">
        <v>1151</v>
      </c>
    </row>
    <row r="125" spans="1:24" ht="11.25" customHeight="1" x14ac:dyDescent="0.2">
      <c r="A125" s="9">
        <v>1040029</v>
      </c>
      <c r="B125" s="9" t="s">
        <v>24</v>
      </c>
      <c r="C125" s="9">
        <v>112</v>
      </c>
      <c r="D125" s="12" t="s">
        <v>222</v>
      </c>
      <c r="E125" s="9">
        <v>2</v>
      </c>
      <c r="F125" s="9" t="s">
        <v>441</v>
      </c>
      <c r="G125" s="9">
        <v>0</v>
      </c>
      <c r="H125" s="9">
        <v>1</v>
      </c>
      <c r="I125" s="9">
        <v>0</v>
      </c>
      <c r="J125" s="9">
        <v>0</v>
      </c>
      <c r="K125" s="9">
        <v>0</v>
      </c>
      <c r="L125" s="9" t="s">
        <v>1152</v>
      </c>
      <c r="M125" s="4">
        <v>0</v>
      </c>
      <c r="N125" s="9" t="s">
        <v>1153</v>
      </c>
      <c r="O125" s="4">
        <v>1</v>
      </c>
      <c r="P125" s="9" t="s">
        <v>1154</v>
      </c>
      <c r="Q125" s="4">
        <v>1</v>
      </c>
      <c r="R125" s="9" t="s">
        <v>1155</v>
      </c>
      <c r="S125" s="4">
        <v>0</v>
      </c>
      <c r="T125" s="9"/>
      <c r="U125" s="9">
        <v>1</v>
      </c>
      <c r="V125" s="9" t="s">
        <v>1156</v>
      </c>
      <c r="W125" s="9">
        <v>8</v>
      </c>
      <c r="X125" s="9"/>
    </row>
    <row r="126" spans="1:24" ht="11.25" customHeight="1" x14ac:dyDescent="0.2">
      <c r="A126" s="8">
        <v>1040029</v>
      </c>
      <c r="B126" s="8" t="s">
        <v>24</v>
      </c>
      <c r="C126" s="9" t="s">
        <v>1157</v>
      </c>
      <c r="D126" s="9" t="s">
        <v>223</v>
      </c>
      <c r="E126" s="9">
        <v>4</v>
      </c>
      <c r="F126" s="9" t="s">
        <v>441</v>
      </c>
      <c r="G126" s="9">
        <v>0</v>
      </c>
      <c r="H126" s="9">
        <v>1</v>
      </c>
      <c r="I126" s="9">
        <v>0</v>
      </c>
      <c r="J126" s="9">
        <v>0</v>
      </c>
      <c r="K126" s="9">
        <v>0</v>
      </c>
      <c r="L126" s="9" t="s">
        <v>1115</v>
      </c>
      <c r="M126" s="4">
        <v>0</v>
      </c>
      <c r="N126" s="32" t="s">
        <v>1158</v>
      </c>
      <c r="O126" s="4">
        <v>1</v>
      </c>
      <c r="P126" s="9" t="s">
        <v>1159</v>
      </c>
      <c r="Q126" s="4">
        <v>1</v>
      </c>
      <c r="R126" s="9" t="s">
        <v>1160</v>
      </c>
      <c r="S126" s="4">
        <v>1</v>
      </c>
      <c r="T126" s="9" t="s">
        <v>1161</v>
      </c>
      <c r="U126" s="9"/>
      <c r="V126" s="9"/>
      <c r="W126" s="9">
        <v>9</v>
      </c>
      <c r="X126" s="9"/>
    </row>
    <row r="127" spans="1:24" ht="11.25" customHeight="1" x14ac:dyDescent="0.2">
      <c r="A127" s="7">
        <v>1040030</v>
      </c>
      <c r="B127" s="7" t="s">
        <v>25</v>
      </c>
      <c r="C127" s="3" t="s">
        <v>1157</v>
      </c>
      <c r="D127" s="3" t="s">
        <v>134</v>
      </c>
      <c r="E127" s="3">
        <v>3</v>
      </c>
      <c r="F127" s="3" t="s">
        <v>441</v>
      </c>
      <c r="G127" s="3">
        <v>0</v>
      </c>
      <c r="H127" s="3">
        <v>1</v>
      </c>
      <c r="I127" s="3">
        <v>0</v>
      </c>
      <c r="J127" s="3">
        <v>0</v>
      </c>
      <c r="K127" s="3">
        <v>0</v>
      </c>
      <c r="L127" s="3" t="s">
        <v>1115</v>
      </c>
      <c r="M127" s="4">
        <v>0</v>
      </c>
      <c r="N127" s="3" t="s">
        <v>1162</v>
      </c>
      <c r="O127" s="4">
        <v>1</v>
      </c>
      <c r="P127" s="3" t="s">
        <v>1163</v>
      </c>
      <c r="Q127" s="4">
        <v>1</v>
      </c>
      <c r="R127" s="3" t="s">
        <v>1164</v>
      </c>
      <c r="S127" s="4">
        <v>1</v>
      </c>
      <c r="T127" s="3" t="s">
        <v>1165</v>
      </c>
      <c r="W127" s="3">
        <v>6</v>
      </c>
      <c r="X127" s="3" t="s">
        <v>1166</v>
      </c>
    </row>
    <row r="128" spans="1:24" ht="11.25" customHeight="1" x14ac:dyDescent="0.2">
      <c r="A128" s="3">
        <v>1040031</v>
      </c>
      <c r="B128" s="3" t="s">
        <v>26</v>
      </c>
      <c r="C128" s="3">
        <v>112</v>
      </c>
      <c r="D128" s="3" t="s">
        <v>224</v>
      </c>
      <c r="E128" s="3">
        <v>2</v>
      </c>
      <c r="F128" s="3" t="s">
        <v>441</v>
      </c>
      <c r="G128" s="3">
        <v>0</v>
      </c>
      <c r="H128" s="3">
        <v>1</v>
      </c>
      <c r="I128" s="3">
        <v>0</v>
      </c>
      <c r="J128" s="3">
        <v>0</v>
      </c>
      <c r="K128" s="3">
        <v>0</v>
      </c>
      <c r="L128" s="3" t="s">
        <v>1167</v>
      </c>
      <c r="M128" s="4">
        <v>1</v>
      </c>
      <c r="N128" s="3" t="s">
        <v>1168</v>
      </c>
      <c r="O128" s="4">
        <v>1</v>
      </c>
      <c r="P128" s="3" t="s">
        <v>1169</v>
      </c>
      <c r="Q128" s="4">
        <v>1</v>
      </c>
      <c r="R128" s="3" t="s">
        <v>1170</v>
      </c>
      <c r="S128" s="4">
        <v>1</v>
      </c>
      <c r="T128" s="3" t="s">
        <v>1171</v>
      </c>
      <c r="U128" s="3">
        <v>1</v>
      </c>
      <c r="W128" s="3">
        <v>8</v>
      </c>
    </row>
    <row r="129" spans="1:24" ht="11.25" customHeight="1" x14ac:dyDescent="0.2">
      <c r="A129" s="3">
        <v>1040031</v>
      </c>
      <c r="B129" s="3" t="s">
        <v>26</v>
      </c>
      <c r="C129" s="3">
        <v>140</v>
      </c>
      <c r="D129" s="3" t="s">
        <v>164</v>
      </c>
      <c r="E129" s="3">
        <v>1</v>
      </c>
      <c r="F129" s="3" t="s">
        <v>442</v>
      </c>
      <c r="G129" s="3">
        <v>0</v>
      </c>
      <c r="H129" s="3">
        <v>1</v>
      </c>
      <c r="I129" s="3">
        <v>1</v>
      </c>
      <c r="J129" s="3">
        <v>0</v>
      </c>
      <c r="K129" s="3">
        <v>0</v>
      </c>
      <c r="L129" s="3" t="s">
        <v>1172</v>
      </c>
      <c r="M129" s="4">
        <v>1</v>
      </c>
      <c r="N129" s="3" t="s">
        <v>1173</v>
      </c>
      <c r="O129" s="4">
        <v>0</v>
      </c>
      <c r="Q129" s="4">
        <v>1</v>
      </c>
      <c r="R129" s="3" t="s">
        <v>1174</v>
      </c>
      <c r="S129" s="4">
        <v>1</v>
      </c>
      <c r="T129" s="3" t="s">
        <v>1175</v>
      </c>
      <c r="V129" s="3" t="s">
        <v>1176</v>
      </c>
      <c r="W129" s="3">
        <v>4</v>
      </c>
      <c r="X129" s="3" t="s">
        <v>1177</v>
      </c>
    </row>
    <row r="130" spans="1:24" ht="11.25" customHeight="1" x14ac:dyDescent="0.2">
      <c r="A130" s="3">
        <v>1040031</v>
      </c>
      <c r="B130" s="3" t="s">
        <v>26</v>
      </c>
      <c r="C130" s="3" t="s">
        <v>1157</v>
      </c>
      <c r="D130" s="3" t="s">
        <v>123</v>
      </c>
      <c r="E130" s="3">
        <v>3</v>
      </c>
      <c r="F130" s="3" t="s">
        <v>441</v>
      </c>
      <c r="G130" s="3">
        <v>0</v>
      </c>
      <c r="H130" s="3">
        <v>1</v>
      </c>
      <c r="I130" s="3">
        <v>0</v>
      </c>
      <c r="J130" s="3">
        <v>0</v>
      </c>
      <c r="K130" s="3">
        <v>0</v>
      </c>
      <c r="L130" s="3" t="s">
        <v>1115</v>
      </c>
      <c r="M130" s="4">
        <v>0</v>
      </c>
      <c r="N130" s="3" t="s">
        <v>1178</v>
      </c>
      <c r="O130" s="4">
        <v>1</v>
      </c>
      <c r="P130" s="3" t="s">
        <v>1179</v>
      </c>
      <c r="Q130" s="4">
        <v>1</v>
      </c>
      <c r="R130" s="3" t="s">
        <v>1180</v>
      </c>
      <c r="S130" s="4">
        <v>1</v>
      </c>
      <c r="T130" s="3" t="s">
        <v>1181</v>
      </c>
      <c r="W130" s="3">
        <v>8</v>
      </c>
    </row>
    <row r="131" spans="1:24" x14ac:dyDescent="0.2">
      <c r="A131" s="3">
        <v>1040032</v>
      </c>
      <c r="B131" s="3" t="s">
        <v>27</v>
      </c>
      <c r="C131" s="3" t="s">
        <v>1114</v>
      </c>
      <c r="D131" s="3" t="s">
        <v>225</v>
      </c>
      <c r="E131" s="3">
        <v>2</v>
      </c>
      <c r="F131" s="3" t="s">
        <v>441</v>
      </c>
      <c r="G131" s="3">
        <v>0</v>
      </c>
      <c r="H131" s="3">
        <v>1</v>
      </c>
      <c r="I131" s="3">
        <v>0</v>
      </c>
      <c r="J131" s="3">
        <v>0</v>
      </c>
      <c r="K131" s="3">
        <v>0</v>
      </c>
      <c r="L131" s="3" t="s">
        <v>1115</v>
      </c>
      <c r="M131" s="4">
        <v>1</v>
      </c>
      <c r="N131" s="3" t="s">
        <v>1182</v>
      </c>
      <c r="O131" s="4">
        <v>1</v>
      </c>
      <c r="P131" s="3" t="s">
        <v>1183</v>
      </c>
      <c r="Q131" s="4">
        <v>1</v>
      </c>
      <c r="R131" s="3" t="s">
        <v>1184</v>
      </c>
      <c r="S131" s="4">
        <v>1</v>
      </c>
      <c r="T131" s="3" t="s">
        <v>1185</v>
      </c>
      <c r="W131" s="3">
        <v>9</v>
      </c>
    </row>
    <row r="132" spans="1:24" ht="11.25" customHeight="1" x14ac:dyDescent="0.2">
      <c r="A132" s="10">
        <v>1040032</v>
      </c>
      <c r="B132" s="10" t="s">
        <v>27</v>
      </c>
      <c r="C132" s="3">
        <v>112</v>
      </c>
      <c r="D132" s="6" t="s">
        <v>125</v>
      </c>
      <c r="E132" s="3">
        <v>1</v>
      </c>
      <c r="F132" s="3" t="s">
        <v>441</v>
      </c>
      <c r="G132" s="3">
        <v>1</v>
      </c>
      <c r="H132" s="3">
        <v>1</v>
      </c>
      <c r="I132" s="3">
        <v>0</v>
      </c>
      <c r="J132" s="3">
        <v>0</v>
      </c>
      <c r="K132" s="3">
        <v>0</v>
      </c>
      <c r="L132" s="3" t="s">
        <v>1186</v>
      </c>
      <c r="M132" s="4">
        <v>1</v>
      </c>
      <c r="N132" s="3" t="s">
        <v>1187</v>
      </c>
      <c r="O132" s="4">
        <v>1</v>
      </c>
      <c r="P132" s="3" t="s">
        <v>1188</v>
      </c>
      <c r="Q132" s="4">
        <v>1</v>
      </c>
      <c r="R132" s="3" t="s">
        <v>1189</v>
      </c>
      <c r="S132" s="4">
        <v>1</v>
      </c>
      <c r="T132" s="3" t="s">
        <v>1190</v>
      </c>
      <c r="W132" s="3">
        <v>9</v>
      </c>
    </row>
    <row r="133" spans="1:24" ht="11.25" customHeight="1" x14ac:dyDescent="0.2">
      <c r="A133" s="3">
        <v>1040032</v>
      </c>
      <c r="B133" s="3" t="s">
        <v>27</v>
      </c>
      <c r="C133" s="3">
        <v>27</v>
      </c>
      <c r="D133" s="3" t="s">
        <v>226</v>
      </c>
      <c r="E133" s="3">
        <v>1</v>
      </c>
      <c r="F133" s="3" t="s">
        <v>442</v>
      </c>
      <c r="G133" s="3">
        <v>1</v>
      </c>
      <c r="H133" s="3">
        <v>1</v>
      </c>
      <c r="I133" s="3">
        <v>1</v>
      </c>
      <c r="J133" s="3">
        <v>0</v>
      </c>
      <c r="K133" s="3">
        <v>0</v>
      </c>
      <c r="L133" s="3" t="s">
        <v>1191</v>
      </c>
      <c r="M133" s="4">
        <v>1</v>
      </c>
      <c r="N133" s="3" t="s">
        <v>1192</v>
      </c>
      <c r="O133" s="4">
        <v>1</v>
      </c>
      <c r="P133" s="3" t="s">
        <v>1193</v>
      </c>
      <c r="Q133" s="4">
        <v>1</v>
      </c>
      <c r="R133" s="3" t="s">
        <v>1194</v>
      </c>
      <c r="S133" s="4">
        <v>1</v>
      </c>
      <c r="T133" s="3" t="s">
        <v>1195</v>
      </c>
      <c r="W133" s="3">
        <v>9</v>
      </c>
    </row>
    <row r="134" spans="1:24" ht="11.25" customHeight="1" x14ac:dyDescent="0.2">
      <c r="A134" s="3">
        <v>1040032</v>
      </c>
      <c r="B134" s="3" t="s">
        <v>27</v>
      </c>
      <c r="C134" s="3">
        <v>27</v>
      </c>
      <c r="D134" s="3" t="s">
        <v>227</v>
      </c>
      <c r="E134" s="3">
        <v>2</v>
      </c>
      <c r="F134" s="3" t="s">
        <v>442</v>
      </c>
      <c r="G134" s="3">
        <v>1</v>
      </c>
      <c r="H134" s="3">
        <v>1</v>
      </c>
      <c r="I134" s="3">
        <v>1</v>
      </c>
      <c r="J134" s="3">
        <v>0</v>
      </c>
      <c r="K134" s="3">
        <v>0</v>
      </c>
      <c r="L134" s="3" t="s">
        <v>1196</v>
      </c>
      <c r="M134" s="4">
        <v>1</v>
      </c>
      <c r="N134" s="3" t="s">
        <v>1197</v>
      </c>
      <c r="O134" s="4">
        <v>1</v>
      </c>
      <c r="P134" s="3" t="s">
        <v>1198</v>
      </c>
      <c r="Q134" s="4">
        <v>1</v>
      </c>
      <c r="R134" s="3" t="s">
        <v>1199</v>
      </c>
      <c r="S134" s="4">
        <v>1</v>
      </c>
      <c r="T134" s="3" t="s">
        <v>1200</v>
      </c>
      <c r="U134" s="3">
        <v>1</v>
      </c>
      <c r="V134" s="3" t="s">
        <v>1201</v>
      </c>
      <c r="W134" s="3">
        <v>9</v>
      </c>
      <c r="X134" s="3" t="s">
        <v>1202</v>
      </c>
    </row>
    <row r="135" spans="1:24" ht="11.25" customHeight="1" x14ac:dyDescent="0.2">
      <c r="A135" s="3">
        <v>1040032</v>
      </c>
      <c r="B135" s="3" t="s">
        <v>27</v>
      </c>
      <c r="C135" s="3">
        <v>27</v>
      </c>
      <c r="D135" s="3" t="s">
        <v>228</v>
      </c>
      <c r="E135" s="3">
        <v>3</v>
      </c>
      <c r="F135" s="3" t="s">
        <v>442</v>
      </c>
      <c r="G135" s="3">
        <v>1</v>
      </c>
      <c r="H135" s="3">
        <v>1</v>
      </c>
      <c r="I135" s="3">
        <v>1</v>
      </c>
      <c r="J135" s="3">
        <v>0</v>
      </c>
      <c r="K135" s="3">
        <v>0</v>
      </c>
      <c r="L135" s="3" t="s">
        <v>1203</v>
      </c>
      <c r="M135" s="4">
        <v>1</v>
      </c>
      <c r="N135" s="3" t="s">
        <v>1204</v>
      </c>
      <c r="O135" s="4">
        <v>1</v>
      </c>
      <c r="P135" s="3" t="s">
        <v>1205</v>
      </c>
      <c r="Q135" s="4">
        <v>1</v>
      </c>
      <c r="R135" s="3" t="s">
        <v>1206</v>
      </c>
      <c r="S135" s="4">
        <v>1</v>
      </c>
      <c r="T135" s="3" t="s">
        <v>1207</v>
      </c>
      <c r="U135" s="3">
        <v>1</v>
      </c>
      <c r="V135" s="3" t="s">
        <v>1208</v>
      </c>
      <c r="W135" s="3">
        <v>9</v>
      </c>
      <c r="X135" s="3" t="s">
        <v>1209</v>
      </c>
    </row>
    <row r="136" spans="1:24" ht="11.25" customHeight="1" x14ac:dyDescent="0.2">
      <c r="A136" s="3">
        <v>1040032</v>
      </c>
      <c r="B136" s="3" t="s">
        <v>27</v>
      </c>
      <c r="C136" s="3">
        <v>27</v>
      </c>
      <c r="D136" s="3" t="s">
        <v>229</v>
      </c>
      <c r="E136" s="3">
        <v>4</v>
      </c>
      <c r="F136" s="3" t="s">
        <v>442</v>
      </c>
      <c r="G136" s="3">
        <v>1</v>
      </c>
      <c r="H136" s="3">
        <v>1</v>
      </c>
      <c r="I136" s="3">
        <v>1</v>
      </c>
      <c r="J136" s="3">
        <v>0</v>
      </c>
      <c r="K136" s="3">
        <v>0</v>
      </c>
      <c r="L136" s="3" t="s">
        <v>1210</v>
      </c>
      <c r="M136" s="4">
        <v>1</v>
      </c>
      <c r="N136" s="3" t="s">
        <v>1211</v>
      </c>
      <c r="O136" s="4">
        <v>1</v>
      </c>
      <c r="P136" s="3" t="s">
        <v>1212</v>
      </c>
      <c r="Q136" s="4">
        <v>1</v>
      </c>
      <c r="R136" s="3" t="s">
        <v>1213</v>
      </c>
      <c r="S136" s="4">
        <v>1</v>
      </c>
      <c r="T136" s="3" t="s">
        <v>1214</v>
      </c>
      <c r="W136" s="3">
        <v>8</v>
      </c>
      <c r="X136" s="3" t="s">
        <v>1215</v>
      </c>
    </row>
    <row r="137" spans="1:24" ht="11.25" customHeight="1" x14ac:dyDescent="0.2">
      <c r="A137" s="3">
        <v>1040032</v>
      </c>
      <c r="B137" s="3" t="s">
        <v>27</v>
      </c>
      <c r="C137" s="3">
        <v>27</v>
      </c>
      <c r="D137" s="3" t="s">
        <v>230</v>
      </c>
      <c r="E137" s="3">
        <v>5</v>
      </c>
      <c r="F137" s="3" t="s">
        <v>442</v>
      </c>
      <c r="G137" s="3">
        <v>1</v>
      </c>
      <c r="H137" s="3">
        <v>1</v>
      </c>
      <c r="I137" s="3">
        <v>1</v>
      </c>
      <c r="J137" s="3">
        <v>0</v>
      </c>
      <c r="K137" s="3">
        <v>0</v>
      </c>
      <c r="L137" s="3" t="s">
        <v>1216</v>
      </c>
      <c r="M137" s="4">
        <v>1</v>
      </c>
      <c r="N137" s="3" t="s">
        <v>1217</v>
      </c>
      <c r="O137" s="4">
        <v>1</v>
      </c>
      <c r="P137" s="3" t="s">
        <v>1218</v>
      </c>
      <c r="Q137" s="4">
        <v>1</v>
      </c>
      <c r="R137" s="3" t="s">
        <v>1219</v>
      </c>
      <c r="S137" s="4">
        <v>1</v>
      </c>
      <c r="T137" s="3" t="s">
        <v>1220</v>
      </c>
      <c r="U137" s="3">
        <v>1</v>
      </c>
      <c r="V137" s="3" t="s">
        <v>1221</v>
      </c>
      <c r="W137" s="3">
        <v>9</v>
      </c>
      <c r="X137" s="3" t="s">
        <v>1222</v>
      </c>
    </row>
    <row r="138" spans="1:24" x14ac:dyDescent="0.2">
      <c r="A138" s="3">
        <v>1040044</v>
      </c>
      <c r="B138" s="3" t="s">
        <v>28</v>
      </c>
      <c r="C138" s="3" t="s">
        <v>1114</v>
      </c>
      <c r="D138" s="3" t="s">
        <v>231</v>
      </c>
      <c r="E138" s="3">
        <v>5</v>
      </c>
      <c r="F138" s="3" t="s">
        <v>441</v>
      </c>
      <c r="G138" s="3">
        <v>0</v>
      </c>
      <c r="H138" s="3">
        <v>1</v>
      </c>
      <c r="I138" s="3">
        <v>0</v>
      </c>
      <c r="J138" s="3">
        <v>0</v>
      </c>
      <c r="K138" s="3">
        <v>0</v>
      </c>
      <c r="L138" s="3" t="s">
        <v>1115</v>
      </c>
      <c r="M138" s="4">
        <v>1</v>
      </c>
      <c r="N138" s="3" t="s">
        <v>1223</v>
      </c>
      <c r="O138" s="4">
        <v>1</v>
      </c>
      <c r="P138" s="3" t="s">
        <v>1224</v>
      </c>
      <c r="Q138" s="4">
        <v>1</v>
      </c>
      <c r="R138" s="3" t="s">
        <v>1225</v>
      </c>
      <c r="S138" s="4">
        <v>1</v>
      </c>
      <c r="T138" s="3" t="s">
        <v>1226</v>
      </c>
      <c r="W138" s="3">
        <v>8</v>
      </c>
    </row>
    <row r="139" spans="1:24" x14ac:dyDescent="0.2">
      <c r="A139" s="3">
        <v>1040044</v>
      </c>
      <c r="B139" s="3" t="s">
        <v>28</v>
      </c>
      <c r="C139" s="3">
        <v>112</v>
      </c>
      <c r="D139" s="3" t="s">
        <v>232</v>
      </c>
      <c r="E139" s="3">
        <v>3</v>
      </c>
      <c r="F139" s="3" t="s">
        <v>441</v>
      </c>
      <c r="G139" s="3">
        <v>0</v>
      </c>
      <c r="H139" s="3">
        <v>1</v>
      </c>
      <c r="I139" s="3">
        <v>0</v>
      </c>
      <c r="J139" s="3">
        <v>0</v>
      </c>
      <c r="K139" s="3">
        <v>0</v>
      </c>
      <c r="L139" s="3" t="s">
        <v>1227</v>
      </c>
      <c r="M139" s="4">
        <v>1</v>
      </c>
      <c r="N139" s="3" t="s">
        <v>1228</v>
      </c>
      <c r="O139" s="4">
        <v>1</v>
      </c>
      <c r="P139" s="3" t="s">
        <v>1229</v>
      </c>
      <c r="Q139" s="4">
        <v>1</v>
      </c>
      <c r="R139" s="3" t="s">
        <v>1230</v>
      </c>
      <c r="S139" s="4">
        <v>1</v>
      </c>
      <c r="T139" s="3" t="s">
        <v>1231</v>
      </c>
      <c r="U139" s="3">
        <v>1</v>
      </c>
      <c r="V139" s="3" t="s">
        <v>1232</v>
      </c>
      <c r="W139" s="3">
        <v>9</v>
      </c>
    </row>
    <row r="140" spans="1:24" x14ac:dyDescent="0.2">
      <c r="A140" s="3">
        <v>1040044</v>
      </c>
      <c r="B140" s="3" t="s">
        <v>28</v>
      </c>
      <c r="C140" s="3">
        <v>27</v>
      </c>
      <c r="D140" s="3" t="s">
        <v>233</v>
      </c>
      <c r="E140" s="3">
        <v>2</v>
      </c>
      <c r="F140" s="3" t="s">
        <v>442</v>
      </c>
      <c r="G140" s="3">
        <v>1</v>
      </c>
      <c r="H140" s="3">
        <v>1</v>
      </c>
      <c r="I140" s="3">
        <v>1</v>
      </c>
      <c r="J140" s="3">
        <v>0</v>
      </c>
      <c r="K140" s="3">
        <v>0</v>
      </c>
      <c r="L140" s="3" t="s">
        <v>1233</v>
      </c>
      <c r="M140" s="4">
        <v>1</v>
      </c>
      <c r="N140" s="3" t="s">
        <v>1234</v>
      </c>
      <c r="O140" s="4">
        <v>1</v>
      </c>
      <c r="P140" s="3" t="s">
        <v>1235</v>
      </c>
      <c r="Q140" s="4">
        <v>1</v>
      </c>
      <c r="R140" s="3" t="s">
        <v>1236</v>
      </c>
      <c r="S140" s="4">
        <v>1</v>
      </c>
      <c r="T140" s="3" t="s">
        <v>1237</v>
      </c>
      <c r="U140" s="3">
        <v>1</v>
      </c>
      <c r="V140" s="3" t="s">
        <v>1238</v>
      </c>
      <c r="W140" s="3">
        <v>8</v>
      </c>
    </row>
    <row r="141" spans="1:24" ht="11.25" customHeight="1" x14ac:dyDescent="0.2">
      <c r="A141" s="3">
        <v>1040044</v>
      </c>
      <c r="B141" s="3" t="s">
        <v>28</v>
      </c>
      <c r="C141" s="3">
        <v>27</v>
      </c>
      <c r="D141" s="3" t="s">
        <v>234</v>
      </c>
      <c r="E141" s="3">
        <v>3</v>
      </c>
      <c r="F141" s="3" t="s">
        <v>442</v>
      </c>
      <c r="G141" s="3">
        <v>0</v>
      </c>
      <c r="H141" s="3">
        <v>1</v>
      </c>
      <c r="I141" s="3">
        <v>1</v>
      </c>
      <c r="J141" s="3">
        <v>0</v>
      </c>
      <c r="K141" s="3">
        <v>0</v>
      </c>
      <c r="L141" s="3" t="s">
        <v>1239</v>
      </c>
      <c r="M141" s="4">
        <v>1</v>
      </c>
      <c r="N141" s="3" t="s">
        <v>1240</v>
      </c>
      <c r="O141" s="4">
        <v>1</v>
      </c>
      <c r="P141" s="3" t="s">
        <v>1241</v>
      </c>
      <c r="Q141" s="4">
        <v>1</v>
      </c>
      <c r="R141" s="3" t="s">
        <v>1242</v>
      </c>
      <c r="S141" s="4">
        <v>1</v>
      </c>
      <c r="T141" s="3" t="s">
        <v>1243</v>
      </c>
      <c r="U141" s="3">
        <v>1</v>
      </c>
      <c r="V141" s="3" t="s">
        <v>1244</v>
      </c>
      <c r="W141" s="3">
        <v>9</v>
      </c>
      <c r="X141" s="3" t="s">
        <v>1245</v>
      </c>
    </row>
    <row r="142" spans="1:24" x14ac:dyDescent="0.2">
      <c r="A142" s="3">
        <v>1040044</v>
      </c>
      <c r="B142" s="3" t="s">
        <v>28</v>
      </c>
      <c r="C142" s="3">
        <v>27</v>
      </c>
      <c r="D142" s="3" t="s">
        <v>235</v>
      </c>
      <c r="E142" s="3">
        <v>4</v>
      </c>
      <c r="F142" s="3" t="s">
        <v>442</v>
      </c>
      <c r="G142" s="3">
        <v>1</v>
      </c>
      <c r="H142" s="3">
        <v>1</v>
      </c>
      <c r="I142" s="3">
        <v>1</v>
      </c>
      <c r="J142" s="3">
        <v>0</v>
      </c>
      <c r="K142" s="3">
        <v>0</v>
      </c>
      <c r="L142" s="3" t="s">
        <v>1246</v>
      </c>
      <c r="M142" s="4">
        <v>1</v>
      </c>
      <c r="N142" s="3" t="s">
        <v>1247</v>
      </c>
      <c r="O142" s="4">
        <v>0</v>
      </c>
      <c r="Q142" s="3">
        <v>1</v>
      </c>
      <c r="R142" s="3" t="s">
        <v>1248</v>
      </c>
      <c r="S142" s="4">
        <v>1</v>
      </c>
      <c r="T142" s="3" t="s">
        <v>1249</v>
      </c>
      <c r="U142" s="3">
        <v>1</v>
      </c>
      <c r="V142" s="3" t="s">
        <v>1250</v>
      </c>
      <c r="W142" s="3">
        <v>7</v>
      </c>
      <c r="X142" s="3" t="s">
        <v>1251</v>
      </c>
    </row>
    <row r="143" spans="1:24" x14ac:dyDescent="0.2">
      <c r="A143" s="3">
        <v>1040044</v>
      </c>
      <c r="B143" s="3" t="s">
        <v>28</v>
      </c>
      <c r="C143" s="3">
        <v>27</v>
      </c>
      <c r="D143" s="3" t="s">
        <v>136</v>
      </c>
      <c r="E143" s="3">
        <v>5</v>
      </c>
      <c r="F143" s="3" t="s">
        <v>442</v>
      </c>
      <c r="G143" s="3">
        <v>0</v>
      </c>
      <c r="H143" s="3">
        <v>1</v>
      </c>
      <c r="I143" s="3">
        <v>1</v>
      </c>
      <c r="J143" s="3">
        <v>0</v>
      </c>
      <c r="K143" s="3">
        <v>0</v>
      </c>
      <c r="L143" s="3" t="s">
        <v>1252</v>
      </c>
      <c r="M143" s="4">
        <v>1</v>
      </c>
      <c r="N143" s="3" t="s">
        <v>1253</v>
      </c>
      <c r="O143" s="4">
        <v>1</v>
      </c>
      <c r="P143" s="3" t="s">
        <v>1254</v>
      </c>
      <c r="Q143" s="3">
        <v>1</v>
      </c>
      <c r="R143" s="3" t="s">
        <v>1255</v>
      </c>
      <c r="S143" s="3">
        <v>1</v>
      </c>
      <c r="T143" s="3" t="s">
        <v>1256</v>
      </c>
      <c r="W143" s="3">
        <v>9</v>
      </c>
      <c r="X143" s="3" t="s">
        <v>1257</v>
      </c>
    </row>
    <row r="144" spans="1:24" ht="11.25" customHeight="1" x14ac:dyDescent="0.2">
      <c r="A144" s="3">
        <v>1040045</v>
      </c>
      <c r="B144" s="3" t="s">
        <v>29</v>
      </c>
      <c r="C144" s="29">
        <v>102</v>
      </c>
      <c r="D144" s="3" t="s">
        <v>236</v>
      </c>
      <c r="E144" s="3">
        <v>1</v>
      </c>
      <c r="F144" s="3" t="s">
        <v>441</v>
      </c>
      <c r="G144" s="3">
        <v>0</v>
      </c>
      <c r="H144" s="3">
        <v>1</v>
      </c>
      <c r="I144" s="3">
        <v>0</v>
      </c>
      <c r="J144" s="3">
        <v>0</v>
      </c>
      <c r="K144" s="3">
        <v>0</v>
      </c>
      <c r="L144" s="3" t="s">
        <v>1258</v>
      </c>
      <c r="M144" s="3">
        <v>1</v>
      </c>
      <c r="N144" s="3" t="s">
        <v>1259</v>
      </c>
      <c r="O144" s="3">
        <v>1</v>
      </c>
      <c r="P144" s="3" t="s">
        <v>1260</v>
      </c>
      <c r="Q144" s="3">
        <v>0</v>
      </c>
      <c r="S144" s="3">
        <v>1</v>
      </c>
      <c r="T144" s="3" t="s">
        <v>1261</v>
      </c>
      <c r="W144" s="3">
        <v>5</v>
      </c>
    </row>
    <row r="145" spans="1:24" ht="11.25" customHeight="1" x14ac:dyDescent="0.2">
      <c r="A145" s="3">
        <v>1040045</v>
      </c>
      <c r="B145" s="3" t="s">
        <v>29</v>
      </c>
      <c r="C145" s="29">
        <v>102</v>
      </c>
      <c r="D145" s="3" t="s">
        <v>193</v>
      </c>
      <c r="E145" s="3">
        <v>2</v>
      </c>
      <c r="F145" s="3" t="s">
        <v>441</v>
      </c>
      <c r="G145" s="3">
        <v>0</v>
      </c>
      <c r="H145" s="3">
        <v>1</v>
      </c>
      <c r="I145" s="3">
        <v>0</v>
      </c>
      <c r="J145" s="3">
        <v>0</v>
      </c>
      <c r="K145" s="3">
        <v>0</v>
      </c>
      <c r="L145" s="3" t="s">
        <v>1262</v>
      </c>
      <c r="M145" s="3">
        <v>1</v>
      </c>
      <c r="N145" s="3" t="s">
        <v>1263</v>
      </c>
      <c r="O145" s="3">
        <v>1</v>
      </c>
      <c r="P145" s="3" t="s">
        <v>1264</v>
      </c>
      <c r="Q145" s="3">
        <v>1</v>
      </c>
      <c r="R145" s="3" t="s">
        <v>1265</v>
      </c>
      <c r="S145" s="3">
        <v>1</v>
      </c>
      <c r="T145" s="3" t="s">
        <v>1266</v>
      </c>
      <c r="U145" s="3">
        <v>1</v>
      </c>
      <c r="V145" s="3" t="s">
        <v>1267</v>
      </c>
      <c r="W145" s="3">
        <v>6</v>
      </c>
    </row>
    <row r="146" spans="1:24" x14ac:dyDescent="0.2">
      <c r="A146" s="3">
        <v>1040045</v>
      </c>
      <c r="B146" s="3" t="s">
        <v>29</v>
      </c>
      <c r="C146" s="29">
        <v>102</v>
      </c>
      <c r="D146" s="3" t="s">
        <v>237</v>
      </c>
      <c r="E146" s="3">
        <v>3</v>
      </c>
      <c r="F146" s="3" t="s">
        <v>442</v>
      </c>
      <c r="G146" s="3">
        <v>0</v>
      </c>
      <c r="H146" s="3">
        <v>1</v>
      </c>
      <c r="I146" s="3">
        <v>1</v>
      </c>
      <c r="J146" s="3">
        <v>0</v>
      </c>
      <c r="K146" s="3">
        <v>0</v>
      </c>
      <c r="L146" s="3" t="s">
        <v>1268</v>
      </c>
      <c r="M146" s="3">
        <v>1</v>
      </c>
      <c r="N146" s="3" t="s">
        <v>1269</v>
      </c>
      <c r="O146" s="3">
        <v>1</v>
      </c>
      <c r="P146" s="3" t="s">
        <v>1270</v>
      </c>
      <c r="Q146" s="3">
        <v>1</v>
      </c>
      <c r="R146" s="3" t="s">
        <v>1271</v>
      </c>
      <c r="S146" s="3">
        <v>1</v>
      </c>
      <c r="T146" s="3" t="s">
        <v>1272</v>
      </c>
      <c r="W146" s="3">
        <v>7</v>
      </c>
      <c r="X146" s="3" t="s">
        <v>1273</v>
      </c>
    </row>
    <row r="147" spans="1:24" x14ac:dyDescent="0.2">
      <c r="A147" s="3">
        <v>1040045</v>
      </c>
      <c r="B147" s="3" t="s">
        <v>29</v>
      </c>
      <c r="C147" s="29">
        <v>102</v>
      </c>
      <c r="D147" s="3" t="s">
        <v>125</v>
      </c>
      <c r="E147" s="3">
        <v>4</v>
      </c>
      <c r="F147" s="3" t="s">
        <v>442</v>
      </c>
      <c r="G147" s="3">
        <v>0</v>
      </c>
      <c r="H147" s="3">
        <v>1</v>
      </c>
      <c r="I147" s="3">
        <v>1</v>
      </c>
      <c r="J147" s="3">
        <v>0</v>
      </c>
      <c r="K147" s="3">
        <v>0</v>
      </c>
      <c r="L147" s="3" t="s">
        <v>1274</v>
      </c>
      <c r="M147" s="3">
        <v>1</v>
      </c>
      <c r="N147" s="3" t="s">
        <v>1275</v>
      </c>
      <c r="O147" s="3">
        <v>0</v>
      </c>
      <c r="Q147" s="3">
        <v>1</v>
      </c>
      <c r="R147" s="3" t="s">
        <v>1276</v>
      </c>
      <c r="S147" s="3">
        <v>1</v>
      </c>
      <c r="T147" s="3" t="s">
        <v>1277</v>
      </c>
      <c r="U147" s="3">
        <v>1</v>
      </c>
      <c r="V147" s="3" t="s">
        <v>1278</v>
      </c>
      <c r="W147" s="3">
        <v>6</v>
      </c>
      <c r="X147" s="3" t="s">
        <v>1279</v>
      </c>
    </row>
    <row r="148" spans="1:24" ht="11.25" customHeight="1" x14ac:dyDescent="0.2">
      <c r="A148" s="3">
        <v>1040046</v>
      </c>
      <c r="B148" s="3" t="s">
        <v>30</v>
      </c>
      <c r="C148" s="29">
        <v>127</v>
      </c>
      <c r="D148" s="3" t="s">
        <v>238</v>
      </c>
      <c r="E148" s="3">
        <v>1</v>
      </c>
      <c r="F148" s="3" t="s">
        <v>441</v>
      </c>
      <c r="G148" s="3">
        <v>0</v>
      </c>
      <c r="H148" s="3">
        <v>1</v>
      </c>
      <c r="I148" s="3">
        <v>0</v>
      </c>
      <c r="J148" s="3">
        <v>0</v>
      </c>
      <c r="K148" s="3">
        <v>0</v>
      </c>
      <c r="L148" s="3" t="s">
        <v>1032</v>
      </c>
      <c r="M148" s="3">
        <v>1</v>
      </c>
      <c r="N148" s="3" t="s">
        <v>1280</v>
      </c>
      <c r="O148" s="3">
        <v>1</v>
      </c>
      <c r="P148" s="3" t="s">
        <v>1281</v>
      </c>
      <c r="Q148" s="3">
        <v>1</v>
      </c>
      <c r="R148" s="3" t="s">
        <v>1282</v>
      </c>
      <c r="S148" s="3">
        <v>0</v>
      </c>
      <c r="U148" s="3">
        <v>1</v>
      </c>
      <c r="V148" s="3" t="s">
        <v>1283</v>
      </c>
      <c r="W148" s="3">
        <v>10</v>
      </c>
      <c r="X148" s="3" t="s">
        <v>1284</v>
      </c>
    </row>
    <row r="149" spans="1:24" ht="11.25" customHeight="1" x14ac:dyDescent="0.2">
      <c r="A149" s="3">
        <v>1040046</v>
      </c>
      <c r="B149" s="3" t="s">
        <v>30</v>
      </c>
      <c r="C149" s="29">
        <v>127</v>
      </c>
      <c r="D149" s="3" t="s">
        <v>239</v>
      </c>
      <c r="E149" s="3">
        <v>2</v>
      </c>
      <c r="F149" s="3" t="s">
        <v>441</v>
      </c>
      <c r="G149" s="3">
        <v>0</v>
      </c>
      <c r="H149" s="3">
        <v>1</v>
      </c>
      <c r="I149" s="3">
        <v>0</v>
      </c>
      <c r="J149" s="3">
        <v>0</v>
      </c>
      <c r="K149" s="3">
        <v>0</v>
      </c>
      <c r="L149" s="3" t="s">
        <v>1285</v>
      </c>
      <c r="M149" s="3">
        <v>1</v>
      </c>
      <c r="N149" s="3" t="s">
        <v>1286</v>
      </c>
      <c r="O149" s="3">
        <v>1</v>
      </c>
      <c r="P149" s="3" t="s">
        <v>1287</v>
      </c>
      <c r="Q149" s="3">
        <v>1</v>
      </c>
      <c r="R149" s="3" t="s">
        <v>1288</v>
      </c>
      <c r="S149" s="3">
        <v>0</v>
      </c>
      <c r="W149" s="3">
        <v>10</v>
      </c>
      <c r="X149" s="3" t="s">
        <v>1289</v>
      </c>
    </row>
    <row r="150" spans="1:24" ht="11.25" customHeight="1" x14ac:dyDescent="0.2">
      <c r="A150" s="3">
        <v>1040048</v>
      </c>
      <c r="B150" s="3" t="s">
        <v>31</v>
      </c>
      <c r="C150" s="29">
        <v>102</v>
      </c>
      <c r="D150" s="3" t="s">
        <v>240</v>
      </c>
      <c r="E150" s="3">
        <v>1</v>
      </c>
      <c r="F150" s="3" t="s">
        <v>441</v>
      </c>
      <c r="G150" s="3">
        <v>0</v>
      </c>
      <c r="H150" s="3">
        <v>1</v>
      </c>
      <c r="I150" s="3">
        <v>0</v>
      </c>
      <c r="J150" s="3">
        <v>0</v>
      </c>
      <c r="K150" s="3">
        <v>0</v>
      </c>
      <c r="L150" s="3" t="s">
        <v>1290</v>
      </c>
      <c r="M150" s="3">
        <v>1</v>
      </c>
      <c r="N150" s="3" t="s">
        <v>1291</v>
      </c>
      <c r="O150" s="3">
        <v>1</v>
      </c>
      <c r="P150" s="3" t="s">
        <v>1292</v>
      </c>
      <c r="Q150" s="3">
        <v>1</v>
      </c>
      <c r="R150" s="3" t="s">
        <v>1293</v>
      </c>
      <c r="S150" s="3">
        <v>1</v>
      </c>
      <c r="T150" s="3" t="s">
        <v>1294</v>
      </c>
      <c r="U150" s="3">
        <v>1</v>
      </c>
      <c r="V150" s="3" t="s">
        <v>1295</v>
      </c>
      <c r="W150" s="3">
        <v>5</v>
      </c>
      <c r="X150" s="3" t="s">
        <v>1296</v>
      </c>
    </row>
    <row r="151" spans="1:24" ht="11.25" customHeight="1" x14ac:dyDescent="0.2">
      <c r="A151" s="3">
        <v>1040048</v>
      </c>
      <c r="B151" s="3" t="s">
        <v>31</v>
      </c>
      <c r="C151" s="29">
        <v>102</v>
      </c>
      <c r="D151" s="3" t="s">
        <v>241</v>
      </c>
      <c r="E151" s="3">
        <v>2</v>
      </c>
      <c r="F151" s="3" t="s">
        <v>441</v>
      </c>
      <c r="G151" s="3">
        <v>0</v>
      </c>
      <c r="H151" s="3">
        <v>1</v>
      </c>
      <c r="I151" s="3">
        <v>0</v>
      </c>
      <c r="J151" s="3">
        <v>0</v>
      </c>
      <c r="K151" s="3">
        <v>0</v>
      </c>
      <c r="L151" s="3" t="s">
        <v>1297</v>
      </c>
      <c r="M151" s="3">
        <v>1</v>
      </c>
      <c r="N151" s="3" t="s">
        <v>1298</v>
      </c>
      <c r="O151" s="3">
        <v>1</v>
      </c>
      <c r="P151" s="3" t="s">
        <v>1299</v>
      </c>
      <c r="Q151" s="3">
        <v>1</v>
      </c>
      <c r="R151" s="3" t="s">
        <v>1300</v>
      </c>
      <c r="S151" s="3">
        <v>1</v>
      </c>
      <c r="T151" s="3" t="s">
        <v>1301</v>
      </c>
      <c r="W151" s="3">
        <v>5</v>
      </c>
    </row>
    <row r="152" spans="1:24" ht="11.25" customHeight="1" x14ac:dyDescent="0.2">
      <c r="A152" s="3">
        <v>1040051</v>
      </c>
      <c r="B152" s="3" t="s">
        <v>32</v>
      </c>
      <c r="C152" s="3" t="s">
        <v>1157</v>
      </c>
      <c r="D152" s="3" t="s">
        <v>117</v>
      </c>
      <c r="E152" s="3">
        <v>6</v>
      </c>
      <c r="F152" s="3" t="s">
        <v>441</v>
      </c>
      <c r="G152" s="3">
        <v>1</v>
      </c>
      <c r="H152" s="3">
        <v>1</v>
      </c>
      <c r="I152" s="3">
        <v>0</v>
      </c>
      <c r="J152" s="3">
        <v>0</v>
      </c>
      <c r="K152" s="3">
        <v>0</v>
      </c>
      <c r="L152" s="3" t="s">
        <v>1302</v>
      </c>
      <c r="M152" s="4">
        <v>1</v>
      </c>
      <c r="N152" s="3" t="s">
        <v>1303</v>
      </c>
      <c r="O152" s="4">
        <v>1</v>
      </c>
      <c r="P152" s="3" t="s">
        <v>1304</v>
      </c>
      <c r="Q152" s="4">
        <v>1</v>
      </c>
      <c r="R152" s="3" t="s">
        <v>1305</v>
      </c>
      <c r="S152" s="4">
        <v>1</v>
      </c>
      <c r="T152" s="3" t="s">
        <v>1306</v>
      </c>
      <c r="W152" s="3">
        <v>9</v>
      </c>
    </row>
    <row r="153" spans="1:24" ht="11.25" customHeight="1" x14ac:dyDescent="0.2">
      <c r="A153" s="3">
        <v>1040051</v>
      </c>
      <c r="B153" s="3" t="s">
        <v>32</v>
      </c>
      <c r="C153" s="3">
        <v>112</v>
      </c>
      <c r="D153" s="3" t="s">
        <v>242</v>
      </c>
      <c r="E153" s="3">
        <v>2</v>
      </c>
      <c r="F153" s="3" t="s">
        <v>441</v>
      </c>
      <c r="G153" s="3">
        <v>1</v>
      </c>
      <c r="H153" s="3">
        <v>1</v>
      </c>
      <c r="I153" s="3">
        <v>0</v>
      </c>
      <c r="J153" s="3">
        <v>0</v>
      </c>
      <c r="K153" s="3">
        <v>0</v>
      </c>
      <c r="L153" s="3" t="s">
        <v>1307</v>
      </c>
      <c r="M153" s="4">
        <v>0</v>
      </c>
      <c r="N153" s="33" t="s">
        <v>1308</v>
      </c>
      <c r="O153" s="4">
        <v>1</v>
      </c>
      <c r="P153" s="3" t="s">
        <v>1309</v>
      </c>
      <c r="Q153" s="4">
        <v>1</v>
      </c>
      <c r="R153" s="3" t="s">
        <v>1310</v>
      </c>
      <c r="S153" s="4">
        <v>1</v>
      </c>
      <c r="T153" s="3" t="s">
        <v>1311</v>
      </c>
      <c r="W153" s="3">
        <v>9</v>
      </c>
    </row>
    <row r="154" spans="1:24" ht="11.25" customHeight="1" x14ac:dyDescent="0.2">
      <c r="A154" s="3">
        <v>1040053</v>
      </c>
      <c r="B154" s="3" t="s">
        <v>33</v>
      </c>
      <c r="C154" s="3">
        <v>112</v>
      </c>
      <c r="D154" s="3" t="s">
        <v>243</v>
      </c>
      <c r="E154" s="3">
        <v>2</v>
      </c>
      <c r="F154" s="3" t="s">
        <v>441</v>
      </c>
      <c r="G154" s="3">
        <v>0</v>
      </c>
      <c r="H154" s="3">
        <v>1</v>
      </c>
      <c r="I154" s="3">
        <v>0</v>
      </c>
      <c r="J154" s="3">
        <v>0</v>
      </c>
      <c r="K154" s="3">
        <v>0</v>
      </c>
      <c r="L154" s="3" t="s">
        <v>1312</v>
      </c>
      <c r="M154" s="4">
        <v>1</v>
      </c>
      <c r="N154" s="3" t="s">
        <v>1313</v>
      </c>
      <c r="O154" s="4">
        <v>1</v>
      </c>
      <c r="P154" s="3" t="s">
        <v>1314</v>
      </c>
      <c r="Q154" s="4">
        <v>1</v>
      </c>
      <c r="R154" s="3" t="s">
        <v>1315</v>
      </c>
      <c r="S154" s="4">
        <v>0</v>
      </c>
      <c r="T154" s="3" t="s">
        <v>1316</v>
      </c>
      <c r="W154" s="3">
        <v>9</v>
      </c>
    </row>
    <row r="155" spans="1:24" x14ac:dyDescent="0.2">
      <c r="A155" s="3">
        <v>1040053</v>
      </c>
      <c r="B155" s="3" t="s">
        <v>33</v>
      </c>
      <c r="C155" s="3" t="s">
        <v>1114</v>
      </c>
      <c r="D155" s="3" t="s">
        <v>244</v>
      </c>
      <c r="E155" s="3">
        <v>5</v>
      </c>
      <c r="F155" s="3" t="s">
        <v>441</v>
      </c>
      <c r="G155" s="3">
        <v>0</v>
      </c>
      <c r="H155" s="3">
        <v>1</v>
      </c>
      <c r="I155" s="3">
        <v>0</v>
      </c>
      <c r="J155" s="3">
        <v>1</v>
      </c>
      <c r="K155" s="3">
        <v>0</v>
      </c>
      <c r="L155" s="3" t="s">
        <v>1317</v>
      </c>
      <c r="M155" s="4">
        <v>1</v>
      </c>
      <c r="N155" s="3" t="s">
        <v>1318</v>
      </c>
      <c r="O155" s="4">
        <v>1</v>
      </c>
      <c r="P155" s="3" t="s">
        <v>1319</v>
      </c>
      <c r="Q155" s="4">
        <v>1</v>
      </c>
      <c r="R155" s="3" t="s">
        <v>1320</v>
      </c>
      <c r="S155" s="4">
        <v>1</v>
      </c>
      <c r="T155" s="3" t="s">
        <v>1321</v>
      </c>
      <c r="W155" s="3">
        <v>9</v>
      </c>
      <c r="X155" s="3" t="s">
        <v>1322</v>
      </c>
    </row>
    <row r="156" spans="1:24" x14ac:dyDescent="0.2">
      <c r="A156" s="3">
        <v>1040053</v>
      </c>
      <c r="B156" s="3" t="s">
        <v>33</v>
      </c>
      <c r="C156" s="3">
        <v>27</v>
      </c>
      <c r="D156" s="3" t="s">
        <v>199</v>
      </c>
      <c r="E156" s="3">
        <v>1</v>
      </c>
      <c r="F156" s="3" t="s">
        <v>442</v>
      </c>
      <c r="G156" s="3">
        <v>1</v>
      </c>
      <c r="H156" s="3">
        <v>1</v>
      </c>
      <c r="I156" s="3">
        <v>1</v>
      </c>
      <c r="J156" s="3">
        <v>0</v>
      </c>
      <c r="K156" s="3">
        <v>0</v>
      </c>
      <c r="L156" s="3" t="s">
        <v>1323</v>
      </c>
      <c r="M156" s="4">
        <v>1</v>
      </c>
      <c r="N156" s="3" t="s">
        <v>1324</v>
      </c>
      <c r="O156" s="4">
        <v>1</v>
      </c>
      <c r="P156" s="3" t="s">
        <v>1325</v>
      </c>
      <c r="Q156" s="3">
        <v>1</v>
      </c>
      <c r="R156" s="3" t="s">
        <v>1326</v>
      </c>
      <c r="S156" s="3">
        <v>1</v>
      </c>
      <c r="T156" s="3" t="s">
        <v>1327</v>
      </c>
      <c r="W156" s="3">
        <v>9</v>
      </c>
      <c r="X156" s="3" t="s">
        <v>1328</v>
      </c>
    </row>
    <row r="157" spans="1:24" ht="11.25" customHeight="1" x14ac:dyDescent="0.2">
      <c r="A157" s="3">
        <v>1040053</v>
      </c>
      <c r="B157" s="3" t="s">
        <v>33</v>
      </c>
      <c r="C157" s="3">
        <v>27</v>
      </c>
      <c r="D157" s="3" t="s">
        <v>245</v>
      </c>
      <c r="E157" s="3">
        <v>2</v>
      </c>
      <c r="F157" s="3" t="s">
        <v>442</v>
      </c>
      <c r="G157" s="3">
        <v>1</v>
      </c>
      <c r="H157" s="3">
        <v>1</v>
      </c>
      <c r="I157" s="3">
        <v>1</v>
      </c>
      <c r="J157" s="3">
        <v>0</v>
      </c>
      <c r="K157" s="3">
        <v>0</v>
      </c>
      <c r="L157" s="3" t="s">
        <v>1329</v>
      </c>
      <c r="M157" s="4">
        <v>1</v>
      </c>
      <c r="N157" s="3" t="s">
        <v>1330</v>
      </c>
      <c r="O157" s="4">
        <v>1</v>
      </c>
      <c r="P157" s="3" t="s">
        <v>1331</v>
      </c>
      <c r="Q157" s="3">
        <v>1</v>
      </c>
      <c r="R157" s="3" t="s">
        <v>1332</v>
      </c>
      <c r="S157" s="3">
        <v>1</v>
      </c>
      <c r="T157" s="3" t="s">
        <v>1333</v>
      </c>
      <c r="U157" s="3">
        <v>1</v>
      </c>
      <c r="V157" s="3" t="s">
        <v>1334</v>
      </c>
      <c r="W157" s="3">
        <v>9</v>
      </c>
      <c r="X157" s="3" t="s">
        <v>1335</v>
      </c>
    </row>
    <row r="158" spans="1:24" ht="11.25" customHeight="1" x14ac:dyDescent="0.2">
      <c r="A158" s="3">
        <v>1040053</v>
      </c>
      <c r="B158" s="3" t="s">
        <v>33</v>
      </c>
      <c r="C158" s="3">
        <v>27</v>
      </c>
      <c r="D158" s="3" t="s">
        <v>246</v>
      </c>
      <c r="E158" s="3">
        <v>3</v>
      </c>
      <c r="F158" s="3" t="s">
        <v>442</v>
      </c>
      <c r="G158" s="3">
        <v>1</v>
      </c>
      <c r="H158" s="3">
        <v>1</v>
      </c>
      <c r="I158" s="3">
        <v>1</v>
      </c>
      <c r="J158" s="3">
        <v>0</v>
      </c>
      <c r="K158" s="3">
        <v>0</v>
      </c>
      <c r="L158" s="3" t="s">
        <v>1336</v>
      </c>
      <c r="M158" s="4">
        <v>1</v>
      </c>
      <c r="N158" s="3" t="s">
        <v>1337</v>
      </c>
      <c r="O158" s="4">
        <v>1</v>
      </c>
      <c r="P158" s="3" t="s">
        <v>1338</v>
      </c>
      <c r="Q158" s="3">
        <v>1</v>
      </c>
      <c r="R158" s="3" t="s">
        <v>1339</v>
      </c>
      <c r="S158" s="3">
        <v>1</v>
      </c>
      <c r="T158" s="3" t="s">
        <v>1340</v>
      </c>
      <c r="W158" s="3">
        <v>9</v>
      </c>
      <c r="X158" s="3" t="s">
        <v>1341</v>
      </c>
    </row>
    <row r="159" spans="1:24" ht="11.25" customHeight="1" x14ac:dyDescent="0.2">
      <c r="A159" s="3">
        <v>1040053</v>
      </c>
      <c r="B159" s="3" t="s">
        <v>33</v>
      </c>
      <c r="C159" s="3">
        <v>27</v>
      </c>
      <c r="D159" s="3" t="s">
        <v>247</v>
      </c>
      <c r="E159" s="3">
        <v>4</v>
      </c>
      <c r="F159" s="3" t="s">
        <v>442</v>
      </c>
      <c r="G159" s="3">
        <v>0</v>
      </c>
      <c r="H159" s="3">
        <v>1</v>
      </c>
      <c r="I159" s="3">
        <v>1</v>
      </c>
      <c r="J159" s="3">
        <v>0</v>
      </c>
      <c r="K159" s="3">
        <v>0</v>
      </c>
      <c r="L159" s="3" t="s">
        <v>1342</v>
      </c>
      <c r="M159" s="4">
        <v>1</v>
      </c>
      <c r="N159" s="3" t="s">
        <v>1343</v>
      </c>
      <c r="O159" s="4">
        <v>1</v>
      </c>
      <c r="P159" s="3" t="s">
        <v>1344</v>
      </c>
      <c r="Q159" s="3">
        <v>1</v>
      </c>
      <c r="R159" s="3" t="s">
        <v>1345</v>
      </c>
      <c r="S159" s="3">
        <v>1</v>
      </c>
      <c r="T159" s="3" t="s">
        <v>1346</v>
      </c>
      <c r="W159" s="3">
        <v>9</v>
      </c>
      <c r="X159" s="3" t="s">
        <v>1347</v>
      </c>
    </row>
    <row r="160" spans="1:24" ht="11.25" customHeight="1" x14ac:dyDescent="0.2">
      <c r="A160" s="3">
        <v>1040053</v>
      </c>
      <c r="B160" s="3" t="s">
        <v>33</v>
      </c>
      <c r="C160" s="3">
        <v>27</v>
      </c>
      <c r="D160" s="3" t="s">
        <v>248</v>
      </c>
      <c r="E160" s="3">
        <v>5</v>
      </c>
      <c r="F160" s="3" t="s">
        <v>442</v>
      </c>
      <c r="G160" s="3">
        <v>0</v>
      </c>
      <c r="H160" s="3">
        <v>1</v>
      </c>
      <c r="I160" s="3">
        <v>1</v>
      </c>
      <c r="J160" s="3">
        <v>0</v>
      </c>
      <c r="K160" s="3">
        <v>0</v>
      </c>
      <c r="L160" s="3" t="s">
        <v>1348</v>
      </c>
      <c r="M160" s="4">
        <v>1</v>
      </c>
      <c r="N160" s="3" t="s">
        <v>1349</v>
      </c>
      <c r="O160" s="4">
        <v>1</v>
      </c>
      <c r="P160" s="3" t="s">
        <v>1350</v>
      </c>
      <c r="Q160" s="3">
        <v>1</v>
      </c>
      <c r="R160" s="3" t="s">
        <v>1351</v>
      </c>
      <c r="S160" s="3">
        <v>1</v>
      </c>
      <c r="T160" s="3" t="s">
        <v>1352</v>
      </c>
      <c r="W160" s="3">
        <v>9</v>
      </c>
    </row>
    <row r="161" spans="1:24" ht="11.25" customHeight="1" x14ac:dyDescent="0.2">
      <c r="A161" s="4">
        <v>1050049</v>
      </c>
      <c r="B161" s="4" t="s">
        <v>34</v>
      </c>
      <c r="C161" s="31">
        <v>65</v>
      </c>
      <c r="D161" s="4" t="s">
        <v>249</v>
      </c>
      <c r="E161" s="4">
        <v>1</v>
      </c>
      <c r="F161" s="4" t="s">
        <v>441</v>
      </c>
      <c r="G161" s="4">
        <v>0</v>
      </c>
      <c r="H161" s="4">
        <v>1</v>
      </c>
      <c r="I161" s="4">
        <v>0</v>
      </c>
      <c r="J161" s="4">
        <v>0</v>
      </c>
      <c r="K161" s="4">
        <v>0</v>
      </c>
      <c r="L161" s="4" t="s">
        <v>1353</v>
      </c>
      <c r="M161" s="4">
        <v>0</v>
      </c>
      <c r="N161" s="4"/>
      <c r="O161" s="4">
        <v>1</v>
      </c>
      <c r="P161" s="4" t="s">
        <v>1354</v>
      </c>
      <c r="Q161" s="4">
        <v>0</v>
      </c>
      <c r="R161" s="4"/>
      <c r="S161" s="4">
        <v>1</v>
      </c>
      <c r="T161" s="4" t="s">
        <v>1355</v>
      </c>
      <c r="U161" s="4">
        <v>1</v>
      </c>
      <c r="V161" s="4" t="s">
        <v>1356</v>
      </c>
      <c r="W161" s="4">
        <v>7</v>
      </c>
      <c r="X161" s="4"/>
    </row>
    <row r="162" spans="1:24" x14ac:dyDescent="0.2">
      <c r="A162" s="4">
        <v>1050049</v>
      </c>
      <c r="B162" s="4" t="s">
        <v>34</v>
      </c>
      <c r="C162" s="31">
        <v>65</v>
      </c>
      <c r="D162" s="4" t="s">
        <v>250</v>
      </c>
      <c r="E162" s="4">
        <v>2</v>
      </c>
      <c r="F162" s="4" t="s">
        <v>441</v>
      </c>
      <c r="G162" s="4">
        <v>0</v>
      </c>
      <c r="H162" s="4">
        <v>1</v>
      </c>
      <c r="I162" s="4">
        <v>0</v>
      </c>
      <c r="J162" s="4">
        <v>0</v>
      </c>
      <c r="K162" s="4">
        <v>0</v>
      </c>
      <c r="L162" s="4" t="s">
        <v>1357</v>
      </c>
      <c r="M162" s="4">
        <v>0</v>
      </c>
      <c r="N162" s="4"/>
      <c r="O162" s="4">
        <v>1</v>
      </c>
      <c r="P162" s="4" t="s">
        <v>1358</v>
      </c>
      <c r="Q162" s="4">
        <v>0</v>
      </c>
      <c r="R162" s="4"/>
      <c r="S162" s="4">
        <v>1</v>
      </c>
      <c r="T162" s="4" t="s">
        <v>1359</v>
      </c>
      <c r="U162" s="4"/>
      <c r="V162" s="4"/>
      <c r="W162" s="4">
        <v>7</v>
      </c>
      <c r="X162" s="4" t="s">
        <v>1360</v>
      </c>
    </row>
    <row r="163" spans="1:24" x14ac:dyDescent="0.2">
      <c r="A163" s="4">
        <v>1050049</v>
      </c>
      <c r="B163" s="4" t="s">
        <v>34</v>
      </c>
      <c r="C163" s="31">
        <v>65</v>
      </c>
      <c r="D163" s="4" t="s">
        <v>251</v>
      </c>
      <c r="E163" s="4">
        <v>3</v>
      </c>
      <c r="F163" s="4" t="s">
        <v>442</v>
      </c>
      <c r="G163" s="4">
        <v>1</v>
      </c>
      <c r="H163" s="4">
        <v>1</v>
      </c>
      <c r="I163" s="4">
        <v>1</v>
      </c>
      <c r="J163" s="4">
        <v>0</v>
      </c>
      <c r="K163" s="4">
        <v>0</v>
      </c>
      <c r="L163" s="4" t="s">
        <v>1361</v>
      </c>
      <c r="M163" s="4">
        <v>0</v>
      </c>
      <c r="N163" s="4"/>
      <c r="O163" s="4">
        <v>1</v>
      </c>
      <c r="P163" s="4" t="s">
        <v>1362</v>
      </c>
      <c r="Q163" s="4">
        <v>1</v>
      </c>
      <c r="R163" s="4" t="s">
        <v>1363</v>
      </c>
      <c r="S163" s="4">
        <v>1</v>
      </c>
      <c r="T163" s="4" t="s">
        <v>1364</v>
      </c>
      <c r="U163" s="4">
        <v>1</v>
      </c>
      <c r="V163" s="4" t="s">
        <v>1365</v>
      </c>
      <c r="W163" s="4">
        <v>8</v>
      </c>
      <c r="X163" s="4" t="s">
        <v>1366</v>
      </c>
    </row>
    <row r="164" spans="1:24" ht="11.25" customHeight="1" x14ac:dyDescent="0.2">
      <c r="A164" s="4">
        <v>1050049</v>
      </c>
      <c r="B164" s="4" t="s">
        <v>34</v>
      </c>
      <c r="C164" s="31">
        <v>65</v>
      </c>
      <c r="D164" s="4" t="s">
        <v>133</v>
      </c>
      <c r="E164" s="4">
        <v>4</v>
      </c>
      <c r="F164" s="4" t="s">
        <v>442</v>
      </c>
      <c r="G164" s="4">
        <v>0</v>
      </c>
      <c r="H164" s="4">
        <v>1</v>
      </c>
      <c r="I164" s="4">
        <v>1</v>
      </c>
      <c r="J164" s="4">
        <v>0</v>
      </c>
      <c r="K164" s="4">
        <v>0</v>
      </c>
      <c r="L164" s="4" t="s">
        <v>1367</v>
      </c>
      <c r="M164" s="4">
        <v>1</v>
      </c>
      <c r="N164" s="4" t="s">
        <v>1368</v>
      </c>
      <c r="O164" s="4">
        <v>1</v>
      </c>
      <c r="P164" s="4" t="s">
        <v>1369</v>
      </c>
      <c r="Q164" s="4">
        <v>1</v>
      </c>
      <c r="R164" s="4" t="s">
        <v>1370</v>
      </c>
      <c r="S164" s="4">
        <v>1</v>
      </c>
      <c r="T164" s="4" t="s">
        <v>1371</v>
      </c>
      <c r="U164" s="4">
        <v>1</v>
      </c>
      <c r="V164" s="4" t="s">
        <v>1372</v>
      </c>
      <c r="W164" s="4">
        <v>8</v>
      </c>
      <c r="X164" s="4"/>
    </row>
    <row r="165" spans="1:24" ht="11.25" customHeight="1" x14ac:dyDescent="0.2">
      <c r="A165" s="4">
        <v>1050049</v>
      </c>
      <c r="B165" s="4" t="s">
        <v>34</v>
      </c>
      <c r="C165" s="31">
        <v>65</v>
      </c>
      <c r="D165" s="4" t="s">
        <v>193</v>
      </c>
      <c r="E165" s="4">
        <v>5</v>
      </c>
      <c r="F165" s="4" t="s">
        <v>442</v>
      </c>
      <c r="G165" s="4">
        <v>1</v>
      </c>
      <c r="H165" s="4">
        <v>1</v>
      </c>
      <c r="I165" s="4">
        <v>1</v>
      </c>
      <c r="J165" s="4">
        <v>0</v>
      </c>
      <c r="K165" s="4">
        <v>0</v>
      </c>
      <c r="L165" s="4" t="s">
        <v>1373</v>
      </c>
      <c r="M165" s="4">
        <v>1</v>
      </c>
      <c r="N165" s="4" t="s">
        <v>1374</v>
      </c>
      <c r="O165" s="4">
        <v>1</v>
      </c>
      <c r="P165" s="4" t="s">
        <v>1375</v>
      </c>
      <c r="Q165" s="4">
        <v>1</v>
      </c>
      <c r="R165" s="4" t="s">
        <v>1376</v>
      </c>
      <c r="S165" s="4">
        <v>1</v>
      </c>
      <c r="T165" s="4" t="s">
        <v>1377</v>
      </c>
      <c r="U165" s="4">
        <v>1</v>
      </c>
      <c r="V165" s="4" t="s">
        <v>1378</v>
      </c>
      <c r="W165" s="4">
        <v>8</v>
      </c>
      <c r="X165" s="4"/>
    </row>
    <row r="166" spans="1:24" ht="11.25" customHeight="1" x14ac:dyDescent="0.2">
      <c r="A166" s="4">
        <v>1050049</v>
      </c>
      <c r="B166" s="4" t="s">
        <v>34</v>
      </c>
      <c r="C166" s="31">
        <v>65</v>
      </c>
      <c r="D166" s="4" t="s">
        <v>252</v>
      </c>
      <c r="E166" s="4">
        <v>6</v>
      </c>
      <c r="F166" s="4" t="s">
        <v>442</v>
      </c>
      <c r="G166" s="4">
        <v>1</v>
      </c>
      <c r="H166" s="4">
        <v>1</v>
      </c>
      <c r="I166" s="4">
        <v>1</v>
      </c>
      <c r="J166" s="4">
        <v>1</v>
      </c>
      <c r="K166" s="4">
        <v>0</v>
      </c>
      <c r="L166" s="4" t="s">
        <v>1379</v>
      </c>
      <c r="M166" s="4">
        <v>0</v>
      </c>
      <c r="N166" s="4"/>
      <c r="O166" s="4">
        <v>0</v>
      </c>
      <c r="P166" s="4"/>
      <c r="Q166" s="4">
        <v>1</v>
      </c>
      <c r="R166" s="4" t="s">
        <v>1380</v>
      </c>
      <c r="S166" s="4">
        <v>1</v>
      </c>
      <c r="T166" s="4" t="s">
        <v>1381</v>
      </c>
      <c r="U166" s="4"/>
      <c r="V166" s="4"/>
      <c r="W166" s="4">
        <v>8</v>
      </c>
      <c r="X166" s="4"/>
    </row>
    <row r="167" spans="1:24" x14ac:dyDescent="0.2">
      <c r="A167" s="4">
        <v>1060004</v>
      </c>
      <c r="B167" s="4" t="s">
        <v>35</v>
      </c>
      <c r="C167" s="31">
        <v>54</v>
      </c>
      <c r="D167" s="4" t="s">
        <v>253</v>
      </c>
      <c r="E167" s="2">
        <v>3</v>
      </c>
      <c r="F167" s="4" t="s">
        <v>441</v>
      </c>
      <c r="G167" s="4">
        <v>1</v>
      </c>
      <c r="H167" s="4">
        <v>1</v>
      </c>
      <c r="I167" s="4">
        <v>0</v>
      </c>
      <c r="J167" s="4">
        <v>0</v>
      </c>
      <c r="K167" s="4">
        <v>0</v>
      </c>
      <c r="L167" s="4" t="s">
        <v>1382</v>
      </c>
      <c r="M167" s="4">
        <v>1</v>
      </c>
      <c r="N167" s="4" t="s">
        <v>1383</v>
      </c>
      <c r="O167" s="4">
        <v>1</v>
      </c>
      <c r="P167" s="4" t="s">
        <v>1384</v>
      </c>
      <c r="Q167" s="4">
        <v>1</v>
      </c>
      <c r="R167" s="4" t="s">
        <v>1385</v>
      </c>
      <c r="S167" s="4">
        <v>1</v>
      </c>
      <c r="T167" s="4" t="s">
        <v>1386</v>
      </c>
      <c r="U167" s="4">
        <v>1</v>
      </c>
      <c r="V167" s="4" t="s">
        <v>1387</v>
      </c>
      <c r="W167" s="4">
        <v>8</v>
      </c>
      <c r="X167" s="4"/>
    </row>
    <row r="168" spans="1:24" x14ac:dyDescent="0.2">
      <c r="A168" s="4">
        <v>1060004</v>
      </c>
      <c r="B168" s="4" t="s">
        <v>35</v>
      </c>
      <c r="C168" s="31">
        <v>54</v>
      </c>
      <c r="D168" s="4" t="s">
        <v>225</v>
      </c>
      <c r="E168" s="2">
        <v>6</v>
      </c>
      <c r="F168" s="4" t="s">
        <v>441</v>
      </c>
      <c r="G168" s="4">
        <v>1</v>
      </c>
      <c r="H168" s="4">
        <v>1</v>
      </c>
      <c r="I168" s="4">
        <v>0</v>
      </c>
      <c r="J168" s="4">
        <v>0</v>
      </c>
      <c r="K168" s="4">
        <v>0</v>
      </c>
      <c r="L168" s="4" t="s">
        <v>1388</v>
      </c>
      <c r="M168" s="4">
        <v>1</v>
      </c>
      <c r="N168" s="4" t="s">
        <v>1389</v>
      </c>
      <c r="O168" s="4">
        <v>1</v>
      </c>
      <c r="P168" s="4" t="s">
        <v>1390</v>
      </c>
      <c r="Q168" s="4">
        <v>1</v>
      </c>
      <c r="R168" s="4" t="s">
        <v>1391</v>
      </c>
      <c r="S168" s="4">
        <v>1</v>
      </c>
      <c r="T168" s="4" t="s">
        <v>1392</v>
      </c>
      <c r="U168" s="4"/>
      <c r="V168" s="4"/>
      <c r="W168" s="4">
        <v>8</v>
      </c>
      <c r="X168" s="4"/>
    </row>
    <row r="169" spans="1:24" x14ac:dyDescent="0.2">
      <c r="A169" s="4">
        <v>1060005</v>
      </c>
      <c r="B169" s="4" t="s">
        <v>36</v>
      </c>
      <c r="C169" s="31">
        <v>54</v>
      </c>
      <c r="D169" s="4" t="s">
        <v>254</v>
      </c>
      <c r="E169" s="2">
        <v>3</v>
      </c>
      <c r="F169" s="4" t="s">
        <v>441</v>
      </c>
      <c r="G169" s="4">
        <v>0</v>
      </c>
      <c r="H169" s="4">
        <v>1</v>
      </c>
      <c r="I169" s="4">
        <v>0</v>
      </c>
      <c r="J169" s="4">
        <v>0</v>
      </c>
      <c r="K169" s="4">
        <v>0</v>
      </c>
      <c r="L169" s="4" t="s">
        <v>1393</v>
      </c>
      <c r="M169" s="4">
        <v>1</v>
      </c>
      <c r="N169" s="4" t="s">
        <v>1394</v>
      </c>
      <c r="O169" s="4">
        <v>1</v>
      </c>
      <c r="P169" s="4" t="s">
        <v>1395</v>
      </c>
      <c r="Q169" s="4">
        <v>1</v>
      </c>
      <c r="R169" s="4" t="s">
        <v>1396</v>
      </c>
      <c r="S169" s="4">
        <v>1</v>
      </c>
      <c r="T169" s="4" t="s">
        <v>1397</v>
      </c>
      <c r="U169" s="4">
        <v>1</v>
      </c>
      <c r="V169" s="4" t="s">
        <v>1398</v>
      </c>
      <c r="W169" s="4">
        <v>7</v>
      </c>
      <c r="X169" s="4"/>
    </row>
    <row r="170" spans="1:24" x14ac:dyDescent="0.2">
      <c r="A170" s="4">
        <v>1060005</v>
      </c>
      <c r="B170" s="4" t="s">
        <v>36</v>
      </c>
      <c r="C170" s="31">
        <v>54</v>
      </c>
      <c r="D170" s="4" t="s">
        <v>255</v>
      </c>
      <c r="E170" s="2">
        <v>4</v>
      </c>
      <c r="F170" s="4" t="s">
        <v>441</v>
      </c>
      <c r="G170" s="4">
        <v>0</v>
      </c>
      <c r="H170" s="4">
        <v>1</v>
      </c>
      <c r="I170" s="4">
        <v>0</v>
      </c>
      <c r="J170" s="4">
        <v>0</v>
      </c>
      <c r="K170" s="4">
        <v>0</v>
      </c>
      <c r="L170" s="4" t="s">
        <v>1388</v>
      </c>
      <c r="M170" s="4">
        <v>1</v>
      </c>
      <c r="N170" s="4" t="s">
        <v>1399</v>
      </c>
      <c r="O170" s="4">
        <v>1</v>
      </c>
      <c r="P170" s="4" t="s">
        <v>1400</v>
      </c>
      <c r="Q170" s="4">
        <v>1</v>
      </c>
      <c r="R170" s="4" t="s">
        <v>1401</v>
      </c>
      <c r="S170" s="4">
        <v>0</v>
      </c>
      <c r="T170" s="4"/>
      <c r="U170" s="4"/>
      <c r="V170" s="4"/>
      <c r="W170" s="4">
        <v>6</v>
      </c>
      <c r="X170" s="4"/>
    </row>
    <row r="171" spans="1:24" ht="11.25" customHeight="1" x14ac:dyDescent="0.2">
      <c r="A171" s="4">
        <v>1060006</v>
      </c>
      <c r="B171" s="4" t="s">
        <v>37</v>
      </c>
      <c r="C171" s="4" t="s">
        <v>1402</v>
      </c>
      <c r="D171" s="4" t="s">
        <v>256</v>
      </c>
      <c r="E171" s="4" t="s">
        <v>424</v>
      </c>
      <c r="F171" s="4" t="s">
        <v>441</v>
      </c>
      <c r="G171" s="4">
        <v>1</v>
      </c>
      <c r="H171" s="4">
        <v>1</v>
      </c>
      <c r="I171" s="4">
        <v>0</v>
      </c>
      <c r="J171" s="4">
        <v>0</v>
      </c>
      <c r="K171" s="4">
        <v>0</v>
      </c>
      <c r="L171" s="4" t="s">
        <v>1403</v>
      </c>
      <c r="M171" s="4">
        <v>1</v>
      </c>
      <c r="N171" s="4" t="s">
        <v>1404</v>
      </c>
      <c r="O171" s="4">
        <v>1</v>
      </c>
      <c r="P171" s="4" t="s">
        <v>1405</v>
      </c>
      <c r="Q171" s="4">
        <v>1</v>
      </c>
      <c r="R171" s="4" t="s">
        <v>1406</v>
      </c>
      <c r="S171" s="4">
        <v>1</v>
      </c>
      <c r="T171" s="4" t="s">
        <v>1407</v>
      </c>
      <c r="U171" s="4">
        <v>1</v>
      </c>
      <c r="V171" s="4" t="s">
        <v>1408</v>
      </c>
      <c r="W171" s="4">
        <v>10</v>
      </c>
      <c r="X171" s="4"/>
    </row>
    <row r="172" spans="1:24" ht="11.25" customHeight="1" x14ac:dyDescent="0.2">
      <c r="A172" s="4">
        <v>1060006</v>
      </c>
      <c r="B172" s="4" t="s">
        <v>37</v>
      </c>
      <c r="C172" s="4" t="s">
        <v>1402</v>
      </c>
      <c r="D172" s="4" t="s">
        <v>225</v>
      </c>
      <c r="E172" s="4" t="s">
        <v>422</v>
      </c>
      <c r="F172" s="4" t="s">
        <v>441</v>
      </c>
      <c r="G172" s="4">
        <v>1</v>
      </c>
      <c r="H172" s="4">
        <v>1</v>
      </c>
      <c r="I172" s="4">
        <v>0</v>
      </c>
      <c r="J172" s="4">
        <v>0</v>
      </c>
      <c r="K172" s="4">
        <v>0</v>
      </c>
      <c r="L172" s="4" t="s">
        <v>1409</v>
      </c>
      <c r="M172" s="4">
        <v>1</v>
      </c>
      <c r="N172" s="4" t="s">
        <v>1410</v>
      </c>
      <c r="O172" s="4">
        <v>1</v>
      </c>
      <c r="P172" s="4" t="s">
        <v>1411</v>
      </c>
      <c r="Q172" s="4">
        <v>1</v>
      </c>
      <c r="R172" s="4" t="s">
        <v>1412</v>
      </c>
      <c r="S172" s="4">
        <v>1</v>
      </c>
      <c r="T172" s="4" t="s">
        <v>1413</v>
      </c>
      <c r="U172" s="4"/>
      <c r="V172" s="4"/>
      <c r="W172" s="4">
        <v>10</v>
      </c>
      <c r="X172" s="4"/>
    </row>
    <row r="173" spans="1:24" ht="11.25" customHeight="1" x14ac:dyDescent="0.2">
      <c r="A173" s="4">
        <v>106002</v>
      </c>
      <c r="B173" s="4" t="s">
        <v>38</v>
      </c>
      <c r="C173" s="31" t="s">
        <v>1414</v>
      </c>
      <c r="D173" s="4" t="s">
        <v>257</v>
      </c>
      <c r="E173" s="4">
        <v>1</v>
      </c>
      <c r="F173" s="4" t="s">
        <v>441</v>
      </c>
      <c r="G173" s="4">
        <v>1</v>
      </c>
      <c r="H173" s="4">
        <v>1</v>
      </c>
      <c r="I173" s="4">
        <v>0</v>
      </c>
      <c r="J173" s="4">
        <v>0</v>
      </c>
      <c r="K173" s="4">
        <v>0</v>
      </c>
      <c r="L173" s="4" t="s">
        <v>1415</v>
      </c>
      <c r="M173" s="4">
        <v>1</v>
      </c>
      <c r="N173" s="4" t="s">
        <v>1416</v>
      </c>
      <c r="O173" s="4">
        <v>1</v>
      </c>
      <c r="P173" s="4" t="s">
        <v>1417</v>
      </c>
      <c r="Q173" s="4">
        <v>1</v>
      </c>
      <c r="R173" s="4" t="s">
        <v>1418</v>
      </c>
      <c r="S173" s="4">
        <v>1</v>
      </c>
      <c r="T173" s="4" t="s">
        <v>1419</v>
      </c>
      <c r="U173" s="4"/>
      <c r="V173" s="4"/>
      <c r="W173" s="4">
        <v>8</v>
      </c>
      <c r="X173" s="4"/>
    </row>
    <row r="174" spans="1:24" ht="11.25" customHeight="1" x14ac:dyDescent="0.2">
      <c r="A174" s="4">
        <v>106002</v>
      </c>
      <c r="B174" s="4" t="s">
        <v>38</v>
      </c>
      <c r="C174" s="31">
        <v>39</v>
      </c>
      <c r="D174" s="4" t="s">
        <v>258</v>
      </c>
      <c r="E174" s="4">
        <v>2</v>
      </c>
      <c r="F174" s="4" t="s">
        <v>441</v>
      </c>
      <c r="G174" s="4">
        <v>1</v>
      </c>
      <c r="H174" s="4">
        <v>1</v>
      </c>
      <c r="I174" s="4">
        <v>0</v>
      </c>
      <c r="J174" s="4">
        <v>0</v>
      </c>
      <c r="K174" s="4">
        <v>0</v>
      </c>
      <c r="L174" s="4" t="s">
        <v>1420</v>
      </c>
      <c r="M174" s="4">
        <v>0</v>
      </c>
      <c r="N174" s="4"/>
      <c r="O174" s="4">
        <v>1</v>
      </c>
      <c r="P174" s="4" t="s">
        <v>1421</v>
      </c>
      <c r="Q174" s="4">
        <v>0</v>
      </c>
      <c r="R174" s="4"/>
      <c r="S174" s="4">
        <v>1</v>
      </c>
      <c r="T174" s="4" t="s">
        <v>1422</v>
      </c>
      <c r="U174" s="4"/>
      <c r="V174" s="4"/>
      <c r="W174" s="4">
        <v>8</v>
      </c>
      <c r="X174" s="4" t="s">
        <v>1423</v>
      </c>
    </row>
    <row r="175" spans="1:24" ht="11.25" customHeight="1" x14ac:dyDescent="0.2">
      <c r="A175" s="4">
        <v>106003</v>
      </c>
      <c r="B175" s="4" t="s">
        <v>39</v>
      </c>
      <c r="C175" s="31">
        <v>39</v>
      </c>
      <c r="D175" s="4" t="s">
        <v>259</v>
      </c>
      <c r="E175" s="4">
        <v>1</v>
      </c>
      <c r="F175" s="4" t="s">
        <v>441</v>
      </c>
      <c r="G175" s="4">
        <v>1</v>
      </c>
      <c r="H175" s="4">
        <v>1</v>
      </c>
      <c r="I175" s="4">
        <v>0</v>
      </c>
      <c r="J175" s="4">
        <v>0</v>
      </c>
      <c r="K175" s="4">
        <v>0</v>
      </c>
      <c r="L175" s="4" t="s">
        <v>1424</v>
      </c>
      <c r="M175" s="4">
        <v>1</v>
      </c>
      <c r="N175" s="4" t="s">
        <v>1425</v>
      </c>
      <c r="O175" s="4">
        <v>1</v>
      </c>
      <c r="P175" s="4" t="s">
        <v>1426</v>
      </c>
      <c r="Q175" s="4">
        <v>1</v>
      </c>
      <c r="R175" s="4" t="s">
        <v>1427</v>
      </c>
      <c r="S175" s="4">
        <v>1</v>
      </c>
      <c r="T175" s="4" t="s">
        <v>1428</v>
      </c>
      <c r="U175" s="4"/>
      <c r="V175" s="4"/>
      <c r="W175" s="4">
        <v>6</v>
      </c>
      <c r="X175" s="4"/>
    </row>
    <row r="176" spans="1:24" x14ac:dyDescent="0.2">
      <c r="A176" s="4">
        <v>106003</v>
      </c>
      <c r="B176" s="4" t="s">
        <v>39</v>
      </c>
      <c r="C176" s="31" t="s">
        <v>1429</v>
      </c>
      <c r="D176" s="4" t="s">
        <v>260</v>
      </c>
      <c r="E176" s="4">
        <v>2</v>
      </c>
      <c r="F176" s="4" t="s">
        <v>441</v>
      </c>
      <c r="G176" s="4">
        <v>1</v>
      </c>
      <c r="H176" s="4">
        <v>1</v>
      </c>
      <c r="I176" s="4">
        <v>0</v>
      </c>
      <c r="J176" s="4">
        <v>0</v>
      </c>
      <c r="K176" s="4">
        <v>0</v>
      </c>
      <c r="L176" s="4" t="s">
        <v>1430</v>
      </c>
      <c r="M176" s="4">
        <v>0</v>
      </c>
      <c r="N176" s="4"/>
      <c r="O176" s="4">
        <v>1</v>
      </c>
      <c r="P176" s="4" t="s">
        <v>1431</v>
      </c>
      <c r="Q176" s="4">
        <v>1</v>
      </c>
      <c r="R176" s="4" t="s">
        <v>1432</v>
      </c>
      <c r="S176" s="4">
        <v>1</v>
      </c>
      <c r="T176" s="4" t="s">
        <v>1433</v>
      </c>
      <c r="U176" s="4">
        <v>1</v>
      </c>
      <c r="V176" s="4" t="s">
        <v>1434</v>
      </c>
      <c r="W176" s="4">
        <v>7</v>
      </c>
      <c r="X176" s="4"/>
    </row>
    <row r="177" spans="1:24" x14ac:dyDescent="0.2">
      <c r="A177" s="3">
        <v>1070004</v>
      </c>
      <c r="B177" s="3" t="s">
        <v>40</v>
      </c>
      <c r="C177" s="29">
        <v>15</v>
      </c>
      <c r="D177" s="3" t="s">
        <v>261</v>
      </c>
      <c r="E177" s="3">
        <v>1</v>
      </c>
      <c r="F177" s="3" t="s">
        <v>441</v>
      </c>
      <c r="G177" s="3">
        <v>0</v>
      </c>
      <c r="H177" s="3">
        <v>1</v>
      </c>
      <c r="I177" s="3">
        <v>0</v>
      </c>
      <c r="J177" s="3">
        <v>0</v>
      </c>
      <c r="K177" s="3">
        <v>0</v>
      </c>
      <c r="L177" s="3" t="s">
        <v>1435</v>
      </c>
      <c r="M177" s="3">
        <v>0</v>
      </c>
      <c r="O177" s="3">
        <v>1</v>
      </c>
      <c r="P177" s="3" t="s">
        <v>1436</v>
      </c>
      <c r="Q177" s="3">
        <v>1</v>
      </c>
      <c r="R177" s="3" t="s">
        <v>1437</v>
      </c>
      <c r="S177" s="3">
        <v>1</v>
      </c>
      <c r="T177" s="3" t="s">
        <v>1438</v>
      </c>
      <c r="W177" s="3">
        <v>10</v>
      </c>
    </row>
    <row r="178" spans="1:24" ht="11.25" customHeight="1" x14ac:dyDescent="0.2">
      <c r="A178" s="3">
        <v>1070004</v>
      </c>
      <c r="B178" s="3" t="s">
        <v>40</v>
      </c>
      <c r="C178" s="29">
        <v>15</v>
      </c>
      <c r="D178" s="3" t="s">
        <v>262</v>
      </c>
      <c r="E178" s="3">
        <v>2</v>
      </c>
      <c r="F178" s="3" t="s">
        <v>441</v>
      </c>
      <c r="G178" s="3">
        <v>1</v>
      </c>
      <c r="H178" s="3">
        <v>1</v>
      </c>
      <c r="I178" s="3">
        <v>0</v>
      </c>
      <c r="J178" s="3">
        <v>0</v>
      </c>
      <c r="K178" s="3">
        <v>0</v>
      </c>
      <c r="L178" s="3" t="s">
        <v>1439</v>
      </c>
      <c r="M178" s="3">
        <v>0</v>
      </c>
      <c r="O178" s="3">
        <v>1</v>
      </c>
      <c r="P178" s="3" t="s">
        <v>1440</v>
      </c>
      <c r="Q178" s="3">
        <v>1</v>
      </c>
      <c r="R178" s="3" t="s">
        <v>1441</v>
      </c>
      <c r="S178" s="3">
        <v>1</v>
      </c>
      <c r="T178" s="3" t="s">
        <v>1442</v>
      </c>
      <c r="U178" s="3">
        <v>1</v>
      </c>
      <c r="V178" s="3" t="s">
        <v>1443</v>
      </c>
      <c r="W178" s="3">
        <v>9</v>
      </c>
      <c r="X178" s="3" t="s">
        <v>1444</v>
      </c>
    </row>
    <row r="179" spans="1:24" ht="11.25" customHeight="1" x14ac:dyDescent="0.2">
      <c r="A179" s="11">
        <v>1070004</v>
      </c>
      <c r="B179" s="11" t="s">
        <v>40</v>
      </c>
      <c r="C179" s="29">
        <v>15</v>
      </c>
      <c r="D179" s="3" t="s">
        <v>159</v>
      </c>
      <c r="E179" s="3">
        <v>3</v>
      </c>
      <c r="F179" s="3" t="s">
        <v>442</v>
      </c>
      <c r="G179" s="3">
        <v>1</v>
      </c>
      <c r="H179" s="3">
        <v>1</v>
      </c>
      <c r="I179" s="3">
        <v>0</v>
      </c>
      <c r="J179" s="3">
        <v>0</v>
      </c>
      <c r="K179" s="3">
        <v>0</v>
      </c>
      <c r="L179" s="3" t="s">
        <v>1445</v>
      </c>
      <c r="M179" s="3">
        <v>1</v>
      </c>
      <c r="N179" s="3" t="s">
        <v>1446</v>
      </c>
      <c r="O179" s="3">
        <v>1</v>
      </c>
      <c r="P179" s="3" t="s">
        <v>1447</v>
      </c>
      <c r="Q179" s="3">
        <v>1</v>
      </c>
      <c r="R179" s="3" t="s">
        <v>1448</v>
      </c>
      <c r="S179" s="3">
        <v>1</v>
      </c>
      <c r="T179" s="3" t="s">
        <v>1449</v>
      </c>
      <c r="U179" s="3">
        <v>1</v>
      </c>
      <c r="V179" s="3" t="s">
        <v>1450</v>
      </c>
      <c r="W179" s="3">
        <v>10</v>
      </c>
      <c r="X179" s="3" t="s">
        <v>1451</v>
      </c>
    </row>
    <row r="180" spans="1:24" ht="11.25" customHeight="1" x14ac:dyDescent="0.2">
      <c r="A180" s="3">
        <v>1070004</v>
      </c>
      <c r="B180" s="3" t="s">
        <v>40</v>
      </c>
      <c r="C180" s="29">
        <v>15</v>
      </c>
      <c r="D180" s="3" t="s">
        <v>263</v>
      </c>
      <c r="E180" s="3">
        <v>4</v>
      </c>
      <c r="F180" s="3" t="s">
        <v>442</v>
      </c>
      <c r="G180" s="3">
        <v>1</v>
      </c>
      <c r="H180" s="3">
        <v>1</v>
      </c>
      <c r="I180" s="3">
        <v>0</v>
      </c>
      <c r="J180" s="3">
        <v>1</v>
      </c>
      <c r="K180" s="3">
        <v>1</v>
      </c>
      <c r="L180" s="3" t="s">
        <v>1452</v>
      </c>
      <c r="M180" s="3">
        <v>1</v>
      </c>
      <c r="N180" s="3" t="s">
        <v>1453</v>
      </c>
      <c r="O180" s="3">
        <v>1</v>
      </c>
      <c r="P180" s="3" t="s">
        <v>1454</v>
      </c>
      <c r="Q180" s="3">
        <v>1</v>
      </c>
      <c r="R180" s="3" t="s">
        <v>1455</v>
      </c>
      <c r="S180" s="3">
        <v>1</v>
      </c>
      <c r="T180" s="3" t="s">
        <v>1456</v>
      </c>
      <c r="W180" s="3">
        <v>10</v>
      </c>
      <c r="X180" s="3" t="s">
        <v>1457</v>
      </c>
    </row>
    <row r="181" spans="1:24" ht="11.25" customHeight="1" x14ac:dyDescent="0.2">
      <c r="A181" s="3">
        <v>1070004</v>
      </c>
      <c r="B181" s="3" t="s">
        <v>40</v>
      </c>
      <c r="C181" s="29">
        <v>15</v>
      </c>
      <c r="D181" s="3" t="s">
        <v>264</v>
      </c>
      <c r="E181" s="3">
        <v>5</v>
      </c>
      <c r="F181" s="3" t="s">
        <v>442</v>
      </c>
      <c r="G181" s="3">
        <v>1</v>
      </c>
      <c r="H181" s="3">
        <v>1</v>
      </c>
      <c r="I181" s="3">
        <v>0</v>
      </c>
      <c r="J181" s="3">
        <v>1</v>
      </c>
      <c r="K181" s="3">
        <v>0</v>
      </c>
      <c r="L181" s="3" t="s">
        <v>1458</v>
      </c>
      <c r="M181" s="3">
        <v>1</v>
      </c>
      <c r="N181" s="3" t="s">
        <v>1459</v>
      </c>
      <c r="O181" s="3">
        <v>1</v>
      </c>
      <c r="P181" s="3" t="s">
        <v>1460</v>
      </c>
      <c r="Q181" s="3">
        <v>1</v>
      </c>
      <c r="R181" s="3" t="s">
        <v>1461</v>
      </c>
      <c r="S181" s="3">
        <v>0</v>
      </c>
      <c r="W181" s="3">
        <v>10</v>
      </c>
    </row>
    <row r="182" spans="1:24" ht="11.25" customHeight="1" x14ac:dyDescent="0.2">
      <c r="A182" s="3">
        <v>1070004</v>
      </c>
      <c r="B182" s="3" t="s">
        <v>40</v>
      </c>
      <c r="C182" s="29">
        <v>15</v>
      </c>
      <c r="D182" s="3" t="s">
        <v>265</v>
      </c>
      <c r="E182" s="3">
        <v>6</v>
      </c>
      <c r="F182" s="3" t="s">
        <v>442</v>
      </c>
      <c r="G182" s="3">
        <v>0</v>
      </c>
      <c r="H182" s="3">
        <v>1</v>
      </c>
      <c r="I182" s="3">
        <v>0</v>
      </c>
      <c r="J182" s="3">
        <v>0</v>
      </c>
      <c r="K182" s="3">
        <v>0</v>
      </c>
      <c r="L182" s="3" t="s">
        <v>1462</v>
      </c>
      <c r="M182" s="3">
        <v>1</v>
      </c>
      <c r="N182" s="3" t="s">
        <v>1463</v>
      </c>
      <c r="O182" s="3">
        <v>1</v>
      </c>
      <c r="P182" s="3" t="s">
        <v>1464</v>
      </c>
      <c r="Q182" s="3">
        <v>1</v>
      </c>
      <c r="R182" s="3" t="s">
        <v>1465</v>
      </c>
      <c r="S182" s="3">
        <v>0</v>
      </c>
      <c r="U182" s="3">
        <v>1</v>
      </c>
      <c r="V182" s="3" t="s">
        <v>1466</v>
      </c>
      <c r="W182" s="3">
        <v>10</v>
      </c>
    </row>
    <row r="183" spans="1:24" ht="11.25" customHeight="1" x14ac:dyDescent="0.2">
      <c r="A183" s="3">
        <v>1070004</v>
      </c>
      <c r="B183" s="3" t="s">
        <v>40</v>
      </c>
      <c r="C183" s="29">
        <v>15</v>
      </c>
      <c r="D183" s="3" t="s">
        <v>255</v>
      </c>
      <c r="E183" s="3">
        <v>7</v>
      </c>
      <c r="F183" s="3" t="s">
        <v>442</v>
      </c>
      <c r="G183" s="3">
        <v>1</v>
      </c>
      <c r="H183" s="3">
        <v>1</v>
      </c>
      <c r="I183" s="3">
        <v>0</v>
      </c>
      <c r="J183" s="3">
        <v>0</v>
      </c>
      <c r="K183" s="3">
        <v>0</v>
      </c>
      <c r="L183" s="3" t="s">
        <v>1467</v>
      </c>
      <c r="M183" s="3">
        <v>1</v>
      </c>
      <c r="N183" s="3" t="s">
        <v>1468</v>
      </c>
      <c r="O183" s="3">
        <v>1</v>
      </c>
      <c r="P183" s="3" t="s">
        <v>1469</v>
      </c>
      <c r="Q183" s="3">
        <v>1</v>
      </c>
      <c r="R183" s="3" t="s">
        <v>1470</v>
      </c>
      <c r="S183" s="3">
        <v>1</v>
      </c>
      <c r="T183" s="3" t="s">
        <v>1471</v>
      </c>
      <c r="U183" s="3">
        <v>1</v>
      </c>
      <c r="V183" s="3" t="s">
        <v>1472</v>
      </c>
      <c r="W183" s="3">
        <v>10</v>
      </c>
    </row>
    <row r="184" spans="1:24" ht="11.25" customHeight="1" x14ac:dyDescent="0.2">
      <c r="A184" s="4">
        <v>1070004</v>
      </c>
      <c r="B184" s="4" t="s">
        <v>40</v>
      </c>
      <c r="C184" s="4" t="s">
        <v>1473</v>
      </c>
      <c r="D184" s="4" t="s">
        <v>149</v>
      </c>
      <c r="E184" s="4" t="s">
        <v>422</v>
      </c>
      <c r="F184" s="4" t="s">
        <v>442</v>
      </c>
      <c r="G184" s="4">
        <v>0</v>
      </c>
      <c r="H184" s="4">
        <v>1</v>
      </c>
      <c r="I184" s="4">
        <v>0</v>
      </c>
      <c r="J184" s="4">
        <v>0</v>
      </c>
      <c r="K184" s="4">
        <v>0</v>
      </c>
      <c r="L184" s="4" t="s">
        <v>1474</v>
      </c>
      <c r="M184" s="4">
        <v>0</v>
      </c>
      <c r="N184" s="4" t="s">
        <v>1475</v>
      </c>
      <c r="O184" s="4">
        <v>0</v>
      </c>
      <c r="P184" s="4"/>
      <c r="Q184" s="4">
        <v>1</v>
      </c>
      <c r="R184" s="4" t="s">
        <v>1476</v>
      </c>
      <c r="S184" s="4">
        <v>0</v>
      </c>
      <c r="T184" s="4"/>
      <c r="U184" s="4">
        <v>1</v>
      </c>
      <c r="V184" s="4" t="s">
        <v>1477</v>
      </c>
      <c r="W184" s="4">
        <v>9</v>
      </c>
      <c r="X184" s="4" t="s">
        <v>1478</v>
      </c>
    </row>
    <row r="185" spans="1:24" ht="11.25" customHeight="1" x14ac:dyDescent="0.2">
      <c r="A185" s="4">
        <v>1070004</v>
      </c>
      <c r="B185" s="4" t="s">
        <v>40</v>
      </c>
      <c r="C185" s="4" t="s">
        <v>1473</v>
      </c>
      <c r="D185" s="4" t="s">
        <v>266</v>
      </c>
      <c r="E185" s="4" t="s">
        <v>425</v>
      </c>
      <c r="F185" s="4" t="s">
        <v>442</v>
      </c>
      <c r="G185" s="4">
        <v>0</v>
      </c>
      <c r="H185" s="4">
        <v>1</v>
      </c>
      <c r="I185" s="4">
        <v>0</v>
      </c>
      <c r="J185" s="4">
        <v>0</v>
      </c>
      <c r="K185" s="4">
        <v>0</v>
      </c>
      <c r="L185" s="4" t="s">
        <v>1479</v>
      </c>
      <c r="M185" s="4">
        <v>1</v>
      </c>
      <c r="N185" s="4" t="s">
        <v>1480</v>
      </c>
      <c r="O185" s="4">
        <v>0</v>
      </c>
      <c r="P185" s="4"/>
      <c r="Q185" s="4">
        <v>1</v>
      </c>
      <c r="R185" s="4" t="s">
        <v>1481</v>
      </c>
      <c r="S185" s="4">
        <v>0</v>
      </c>
      <c r="T185" s="4"/>
      <c r="U185" s="4">
        <v>1</v>
      </c>
      <c r="V185" s="4" t="s">
        <v>1482</v>
      </c>
      <c r="W185" s="4">
        <v>9</v>
      </c>
      <c r="X185" s="4"/>
    </row>
    <row r="186" spans="1:24" ht="11.25" customHeight="1" x14ac:dyDescent="0.2">
      <c r="A186" s="4">
        <v>1070004</v>
      </c>
      <c r="B186" s="4" t="s">
        <v>40</v>
      </c>
      <c r="C186" s="4" t="s">
        <v>1473</v>
      </c>
      <c r="D186" s="4" t="s">
        <v>120</v>
      </c>
      <c r="E186" s="4" t="s">
        <v>426</v>
      </c>
      <c r="F186" s="4" t="s">
        <v>442</v>
      </c>
      <c r="G186" s="4">
        <v>0</v>
      </c>
      <c r="H186" s="4">
        <v>1</v>
      </c>
      <c r="I186" s="4">
        <v>0</v>
      </c>
      <c r="J186" s="4">
        <v>0</v>
      </c>
      <c r="K186" s="4">
        <v>0</v>
      </c>
      <c r="L186" s="4" t="s">
        <v>1483</v>
      </c>
      <c r="M186" s="4">
        <v>1</v>
      </c>
      <c r="N186" s="4" t="s">
        <v>1484</v>
      </c>
      <c r="O186" s="4">
        <v>0</v>
      </c>
      <c r="P186" s="4"/>
      <c r="Q186" s="4">
        <v>1</v>
      </c>
      <c r="R186" s="4" t="s">
        <v>1485</v>
      </c>
      <c r="S186" s="4">
        <v>0</v>
      </c>
      <c r="T186" s="4"/>
      <c r="U186" s="4"/>
      <c r="V186" s="4"/>
      <c r="W186" s="4">
        <v>10</v>
      </c>
      <c r="X186" s="4"/>
    </row>
    <row r="187" spans="1:24" ht="11.25" customHeight="1" x14ac:dyDescent="0.2">
      <c r="A187" s="3">
        <v>1070005</v>
      </c>
      <c r="B187" s="3" t="s">
        <v>41</v>
      </c>
      <c r="C187" s="29">
        <v>52</v>
      </c>
      <c r="D187" s="3" t="s">
        <v>256</v>
      </c>
      <c r="E187" s="3">
        <v>3</v>
      </c>
      <c r="F187" s="3" t="s">
        <v>442</v>
      </c>
      <c r="G187" s="3">
        <v>0</v>
      </c>
      <c r="H187" s="3">
        <v>1</v>
      </c>
      <c r="I187" s="3">
        <v>1</v>
      </c>
      <c r="J187" s="3">
        <v>0</v>
      </c>
      <c r="K187" s="3">
        <v>0</v>
      </c>
      <c r="L187" s="3" t="s">
        <v>1486</v>
      </c>
      <c r="M187" s="3">
        <v>1</v>
      </c>
      <c r="N187" s="3" t="s">
        <v>1487</v>
      </c>
      <c r="O187" s="3">
        <v>1</v>
      </c>
      <c r="P187" s="3" t="s">
        <v>1488</v>
      </c>
      <c r="Q187" s="3">
        <v>1</v>
      </c>
      <c r="R187" s="3" t="s">
        <v>1489</v>
      </c>
      <c r="S187" s="3">
        <v>1</v>
      </c>
      <c r="T187" s="3" t="s">
        <v>1490</v>
      </c>
      <c r="W187" s="3">
        <v>9</v>
      </c>
    </row>
    <row r="188" spans="1:24" ht="11.25" customHeight="1" x14ac:dyDescent="0.2">
      <c r="A188" s="3">
        <v>1070005</v>
      </c>
      <c r="B188" s="3" t="s">
        <v>41</v>
      </c>
      <c r="C188" s="29">
        <v>52</v>
      </c>
      <c r="D188" s="3" t="s">
        <v>267</v>
      </c>
      <c r="E188" s="3">
        <v>1</v>
      </c>
      <c r="F188" s="3" t="s">
        <v>441</v>
      </c>
      <c r="G188" s="3">
        <v>0</v>
      </c>
      <c r="H188" s="3">
        <v>1</v>
      </c>
      <c r="I188" s="3">
        <v>0</v>
      </c>
      <c r="J188" s="3">
        <v>0</v>
      </c>
      <c r="K188" s="3">
        <v>0</v>
      </c>
      <c r="L188" s="3" t="s">
        <v>1491</v>
      </c>
      <c r="M188" s="3">
        <v>0</v>
      </c>
      <c r="N188" s="3" t="s">
        <v>1492</v>
      </c>
      <c r="O188" s="3">
        <v>1</v>
      </c>
      <c r="P188" s="3" t="s">
        <v>1493</v>
      </c>
      <c r="Q188" s="3">
        <v>1</v>
      </c>
      <c r="R188" s="3" t="s">
        <v>1494</v>
      </c>
      <c r="S188" s="3">
        <v>1</v>
      </c>
      <c r="T188" s="3" t="s">
        <v>1495</v>
      </c>
      <c r="U188" s="3">
        <v>1</v>
      </c>
      <c r="V188" s="3" t="s">
        <v>1496</v>
      </c>
      <c r="W188" s="3">
        <v>8</v>
      </c>
    </row>
    <row r="189" spans="1:24" x14ac:dyDescent="0.2">
      <c r="A189" s="3">
        <v>1070005</v>
      </c>
      <c r="B189" s="3" t="s">
        <v>41</v>
      </c>
      <c r="C189" s="29">
        <v>52</v>
      </c>
      <c r="D189" s="3" t="s">
        <v>268</v>
      </c>
      <c r="E189" s="3">
        <v>4</v>
      </c>
      <c r="F189" s="3" t="s">
        <v>442</v>
      </c>
      <c r="G189" s="3">
        <v>0</v>
      </c>
      <c r="H189" s="3">
        <v>1</v>
      </c>
      <c r="I189" s="3">
        <v>1</v>
      </c>
      <c r="J189" s="3">
        <v>0</v>
      </c>
      <c r="K189" s="3">
        <v>0</v>
      </c>
      <c r="L189" s="3" t="s">
        <v>1497</v>
      </c>
      <c r="M189" s="3">
        <v>1</v>
      </c>
      <c r="O189" s="3">
        <v>1</v>
      </c>
      <c r="P189" s="3" t="s">
        <v>1498</v>
      </c>
      <c r="Q189" s="3">
        <v>1</v>
      </c>
      <c r="R189" s="3" t="s">
        <v>1499</v>
      </c>
      <c r="S189" s="3">
        <v>1</v>
      </c>
      <c r="T189" s="3" t="s">
        <v>1500</v>
      </c>
      <c r="V189" s="3" t="s">
        <v>1501</v>
      </c>
      <c r="W189" s="3">
        <v>8</v>
      </c>
    </row>
    <row r="190" spans="1:24" ht="11.25" customHeight="1" x14ac:dyDescent="0.2">
      <c r="A190" s="3">
        <v>1070005</v>
      </c>
      <c r="B190" s="3" t="s">
        <v>41</v>
      </c>
      <c r="C190" s="29">
        <v>52</v>
      </c>
      <c r="D190" s="3" t="s">
        <v>269</v>
      </c>
      <c r="E190" s="3">
        <v>6</v>
      </c>
      <c r="F190" s="3" t="s">
        <v>442</v>
      </c>
      <c r="G190" s="3">
        <v>1</v>
      </c>
      <c r="H190" s="3">
        <v>1</v>
      </c>
      <c r="I190" s="3">
        <v>0</v>
      </c>
      <c r="J190" s="3">
        <v>0</v>
      </c>
      <c r="K190" s="3">
        <v>0</v>
      </c>
      <c r="L190" s="3" t="s">
        <v>1502</v>
      </c>
      <c r="M190" s="3">
        <v>0</v>
      </c>
      <c r="N190" s="3" t="s">
        <v>1503</v>
      </c>
      <c r="O190" s="3">
        <v>0</v>
      </c>
      <c r="Q190" s="3">
        <v>1</v>
      </c>
      <c r="R190" s="3" t="s">
        <v>1504</v>
      </c>
      <c r="S190" s="3">
        <v>1</v>
      </c>
      <c r="T190" s="3" t="s">
        <v>1505</v>
      </c>
      <c r="V190" s="3" t="s">
        <v>1506</v>
      </c>
      <c r="W190" s="3">
        <v>7</v>
      </c>
    </row>
    <row r="191" spans="1:24" ht="11.25" customHeight="1" x14ac:dyDescent="0.2">
      <c r="A191" s="3">
        <v>1070005</v>
      </c>
      <c r="B191" s="3" t="s">
        <v>41</v>
      </c>
      <c r="C191" s="29">
        <v>52</v>
      </c>
      <c r="D191" s="3" t="s">
        <v>167</v>
      </c>
      <c r="E191" s="3">
        <v>7</v>
      </c>
      <c r="F191" s="3" t="s">
        <v>442</v>
      </c>
      <c r="G191" s="3">
        <v>0</v>
      </c>
      <c r="H191" s="3">
        <v>1</v>
      </c>
      <c r="I191" s="3">
        <v>1</v>
      </c>
      <c r="J191" s="3">
        <v>1</v>
      </c>
      <c r="K191" s="3">
        <v>0</v>
      </c>
      <c r="L191" s="3" t="s">
        <v>1507</v>
      </c>
      <c r="M191" s="3">
        <v>1</v>
      </c>
      <c r="N191" s="3" t="s">
        <v>1508</v>
      </c>
      <c r="O191" s="3">
        <v>0</v>
      </c>
      <c r="Q191" s="3">
        <v>1</v>
      </c>
      <c r="R191" s="3" t="s">
        <v>1509</v>
      </c>
      <c r="S191" s="3">
        <v>1</v>
      </c>
      <c r="T191" s="3" t="s">
        <v>1510</v>
      </c>
      <c r="W191" s="3">
        <v>8</v>
      </c>
    </row>
    <row r="192" spans="1:24" ht="11.25" customHeight="1" x14ac:dyDescent="0.2">
      <c r="A192" s="3">
        <v>1070005</v>
      </c>
      <c r="B192" s="3" t="s">
        <v>41</v>
      </c>
      <c r="C192" s="29">
        <v>52</v>
      </c>
      <c r="D192" s="3" t="s">
        <v>270</v>
      </c>
      <c r="E192" s="3">
        <v>8</v>
      </c>
      <c r="F192" s="3" t="s">
        <v>442</v>
      </c>
      <c r="G192" s="3">
        <v>0</v>
      </c>
      <c r="H192" s="3">
        <v>1</v>
      </c>
      <c r="I192" s="3">
        <v>1</v>
      </c>
      <c r="J192" s="3">
        <v>0</v>
      </c>
      <c r="K192" s="3">
        <v>0</v>
      </c>
      <c r="L192" s="3" t="s">
        <v>1511</v>
      </c>
      <c r="M192" s="3">
        <v>1</v>
      </c>
      <c r="N192" s="3" t="s">
        <v>1512</v>
      </c>
      <c r="O192" s="3">
        <v>0</v>
      </c>
      <c r="Q192" s="3">
        <v>1</v>
      </c>
      <c r="R192" s="3" t="s">
        <v>1513</v>
      </c>
      <c r="S192" s="3">
        <v>0</v>
      </c>
      <c r="W192" s="3">
        <v>8</v>
      </c>
    </row>
    <row r="193" spans="1:24" ht="11.25" customHeight="1" x14ac:dyDescent="0.2">
      <c r="A193" s="3">
        <v>1070005</v>
      </c>
      <c r="B193" s="3" t="s">
        <v>41</v>
      </c>
      <c r="C193" s="29">
        <v>52</v>
      </c>
      <c r="D193" s="3" t="s">
        <v>141</v>
      </c>
      <c r="E193" s="3">
        <v>2</v>
      </c>
      <c r="F193" s="3" t="s">
        <v>441</v>
      </c>
      <c r="G193" s="3">
        <v>1</v>
      </c>
      <c r="H193" s="3">
        <v>1</v>
      </c>
      <c r="I193" s="3">
        <v>0</v>
      </c>
      <c r="J193" s="3">
        <v>0</v>
      </c>
      <c r="K193" s="3">
        <v>0</v>
      </c>
      <c r="L193" s="3" t="s">
        <v>1514</v>
      </c>
      <c r="M193" s="3">
        <v>0</v>
      </c>
      <c r="N193" s="3" t="s">
        <v>1515</v>
      </c>
      <c r="O193" s="3">
        <v>1</v>
      </c>
      <c r="P193" s="3" t="s">
        <v>1516</v>
      </c>
      <c r="Q193" s="3">
        <v>0</v>
      </c>
      <c r="S193" s="3">
        <v>1</v>
      </c>
      <c r="T193" s="3" t="s">
        <v>1517</v>
      </c>
      <c r="W193" s="3">
        <v>9</v>
      </c>
    </row>
    <row r="194" spans="1:24" x14ac:dyDescent="0.2">
      <c r="A194" s="3">
        <v>1070005</v>
      </c>
      <c r="B194" s="3" t="s">
        <v>41</v>
      </c>
      <c r="C194" s="29">
        <v>11</v>
      </c>
      <c r="D194" s="3" t="s">
        <v>271</v>
      </c>
      <c r="E194" s="3">
        <v>5</v>
      </c>
      <c r="F194" s="3" t="s">
        <v>442</v>
      </c>
      <c r="G194" s="3">
        <v>0</v>
      </c>
      <c r="H194" s="3">
        <v>1</v>
      </c>
      <c r="I194" s="3">
        <v>0</v>
      </c>
      <c r="J194" s="3">
        <v>0</v>
      </c>
      <c r="K194" s="3">
        <v>0</v>
      </c>
      <c r="L194" s="3" t="s">
        <v>1518</v>
      </c>
      <c r="M194" s="3">
        <v>0</v>
      </c>
      <c r="N194" s="3" t="s">
        <v>1519</v>
      </c>
      <c r="O194" s="3">
        <v>1</v>
      </c>
      <c r="P194" s="3" t="s">
        <v>1520</v>
      </c>
      <c r="Q194" s="3">
        <v>1</v>
      </c>
      <c r="R194" s="3" t="s">
        <v>1521</v>
      </c>
      <c r="S194" s="3">
        <v>0</v>
      </c>
      <c r="T194" s="3" t="s">
        <v>1522</v>
      </c>
      <c r="W194" s="3">
        <v>7</v>
      </c>
      <c r="X194" s="3" t="s">
        <v>1523</v>
      </c>
    </row>
    <row r="195" spans="1:24" x14ac:dyDescent="0.2">
      <c r="A195" s="4">
        <v>1070006</v>
      </c>
      <c r="B195" s="4" t="s">
        <v>42</v>
      </c>
      <c r="C195" s="31">
        <v>15</v>
      </c>
      <c r="D195" s="4" t="s">
        <v>272</v>
      </c>
      <c r="E195" s="4">
        <v>8</v>
      </c>
      <c r="F195" s="4" t="s">
        <v>442</v>
      </c>
      <c r="G195" s="4">
        <v>0</v>
      </c>
      <c r="H195" s="4">
        <v>1</v>
      </c>
      <c r="I195" s="4">
        <v>0</v>
      </c>
      <c r="J195" s="4">
        <v>0</v>
      </c>
      <c r="K195" s="4">
        <v>0</v>
      </c>
      <c r="L195" s="4" t="s">
        <v>1524</v>
      </c>
      <c r="M195" s="4">
        <v>1</v>
      </c>
      <c r="N195" s="4" t="s">
        <v>1525</v>
      </c>
      <c r="O195" s="4">
        <v>1</v>
      </c>
      <c r="P195" s="4" t="s">
        <v>1526</v>
      </c>
      <c r="Q195" s="4">
        <v>1</v>
      </c>
      <c r="R195" s="4" t="s">
        <v>1527</v>
      </c>
      <c r="S195" s="4">
        <v>1</v>
      </c>
      <c r="T195" s="4" t="s">
        <v>1528</v>
      </c>
      <c r="U195" s="4"/>
      <c r="V195" s="4"/>
      <c r="W195" s="4">
        <v>10</v>
      </c>
      <c r="X195" s="4" t="s">
        <v>1529</v>
      </c>
    </row>
    <row r="196" spans="1:24" x14ac:dyDescent="0.2">
      <c r="A196" s="4">
        <v>1070006</v>
      </c>
      <c r="B196" s="4" t="s">
        <v>42</v>
      </c>
      <c r="C196" s="31">
        <v>15</v>
      </c>
      <c r="D196" s="4" t="s">
        <v>270</v>
      </c>
      <c r="E196" s="4">
        <v>9</v>
      </c>
      <c r="F196" s="4" t="s">
        <v>442</v>
      </c>
      <c r="G196" s="4">
        <v>1</v>
      </c>
      <c r="H196" s="4">
        <v>1</v>
      </c>
      <c r="I196" s="4">
        <v>0</v>
      </c>
      <c r="J196" s="4">
        <v>0</v>
      </c>
      <c r="K196" s="4">
        <v>0</v>
      </c>
      <c r="L196" s="4"/>
      <c r="M196" s="4">
        <v>1</v>
      </c>
      <c r="N196" s="4"/>
      <c r="O196" s="4">
        <v>0</v>
      </c>
      <c r="P196" s="4"/>
      <c r="Q196" s="4">
        <v>1</v>
      </c>
      <c r="R196" s="4"/>
      <c r="S196" s="4">
        <v>0</v>
      </c>
      <c r="T196" s="4"/>
      <c r="U196" s="4">
        <v>1</v>
      </c>
      <c r="V196" s="4"/>
      <c r="W196" s="4">
        <v>10</v>
      </c>
      <c r="X196" s="4"/>
    </row>
    <row r="197" spans="1:24" ht="11.25" customHeight="1" x14ac:dyDescent="0.2">
      <c r="A197" s="3">
        <v>1070006</v>
      </c>
      <c r="B197" s="3" t="s">
        <v>42</v>
      </c>
      <c r="C197" s="29">
        <v>15</v>
      </c>
      <c r="D197" s="3" t="s">
        <v>273</v>
      </c>
      <c r="E197" s="3">
        <v>1</v>
      </c>
      <c r="F197" s="3" t="s">
        <v>441</v>
      </c>
      <c r="G197" s="3">
        <v>1</v>
      </c>
      <c r="H197" s="3">
        <v>1</v>
      </c>
      <c r="I197" s="3">
        <v>0</v>
      </c>
      <c r="J197" s="3">
        <v>0</v>
      </c>
      <c r="K197" s="3">
        <v>0</v>
      </c>
      <c r="L197" s="3" t="s">
        <v>1530</v>
      </c>
      <c r="M197" s="3">
        <v>0</v>
      </c>
      <c r="O197" s="3">
        <v>0</v>
      </c>
      <c r="Q197" s="3">
        <v>0</v>
      </c>
      <c r="S197" s="3">
        <v>1</v>
      </c>
      <c r="T197" s="3" t="s">
        <v>1531</v>
      </c>
      <c r="W197" s="3">
        <v>9</v>
      </c>
    </row>
    <row r="198" spans="1:24" ht="11.25" customHeight="1" x14ac:dyDescent="0.2">
      <c r="A198" s="3">
        <v>1070006</v>
      </c>
      <c r="B198" s="3" t="s">
        <v>42</v>
      </c>
      <c r="C198" s="29">
        <v>15</v>
      </c>
      <c r="D198" s="3" t="s">
        <v>181</v>
      </c>
      <c r="E198" s="3">
        <v>2</v>
      </c>
      <c r="F198" s="3" t="s">
        <v>441</v>
      </c>
      <c r="G198" s="3">
        <v>1</v>
      </c>
      <c r="H198" s="3">
        <v>1</v>
      </c>
      <c r="I198" s="3">
        <v>0</v>
      </c>
      <c r="J198" s="3">
        <v>0</v>
      </c>
      <c r="K198" s="3">
        <v>0</v>
      </c>
      <c r="L198" s="3" t="s">
        <v>1532</v>
      </c>
      <c r="M198" s="3">
        <v>0</v>
      </c>
      <c r="O198" s="3">
        <v>1</v>
      </c>
      <c r="P198" s="3" t="s">
        <v>1533</v>
      </c>
      <c r="Q198" s="3">
        <v>1</v>
      </c>
      <c r="R198" s="3" t="s">
        <v>1534</v>
      </c>
      <c r="S198" s="3">
        <v>1</v>
      </c>
      <c r="T198" s="3" t="s">
        <v>1535</v>
      </c>
      <c r="U198" s="3">
        <v>1</v>
      </c>
      <c r="V198" s="3" t="s">
        <v>1536</v>
      </c>
      <c r="W198" s="3">
        <v>10</v>
      </c>
      <c r="X198" s="3" t="s">
        <v>1537</v>
      </c>
    </row>
    <row r="199" spans="1:24" ht="11.25" customHeight="1" x14ac:dyDescent="0.2">
      <c r="A199" s="3">
        <v>1070006</v>
      </c>
      <c r="B199" s="3" t="s">
        <v>42</v>
      </c>
      <c r="C199" s="29">
        <v>15</v>
      </c>
      <c r="D199" s="3" t="s">
        <v>158</v>
      </c>
      <c r="E199" s="3">
        <v>3</v>
      </c>
      <c r="F199" s="3" t="s">
        <v>442</v>
      </c>
      <c r="G199" s="3">
        <v>1</v>
      </c>
      <c r="H199" s="3">
        <v>1</v>
      </c>
      <c r="I199" s="3">
        <v>0</v>
      </c>
      <c r="J199" s="3">
        <v>1</v>
      </c>
      <c r="K199" s="3">
        <v>0</v>
      </c>
      <c r="L199" s="3" t="s">
        <v>1538</v>
      </c>
      <c r="M199" s="3">
        <v>1</v>
      </c>
      <c r="N199" s="3" t="s">
        <v>1539</v>
      </c>
      <c r="O199" s="3">
        <v>1</v>
      </c>
      <c r="P199" s="3" t="s">
        <v>1540</v>
      </c>
      <c r="Q199" s="3">
        <v>1</v>
      </c>
      <c r="R199" s="3" t="s">
        <v>1541</v>
      </c>
      <c r="S199" s="3">
        <v>0</v>
      </c>
      <c r="W199" s="3">
        <v>10</v>
      </c>
      <c r="X199" s="3" t="s">
        <v>1542</v>
      </c>
    </row>
    <row r="200" spans="1:24" ht="11.25" customHeight="1" x14ac:dyDescent="0.2">
      <c r="A200" s="3">
        <v>1070006</v>
      </c>
      <c r="B200" s="3" t="s">
        <v>42</v>
      </c>
      <c r="C200" s="29">
        <v>15</v>
      </c>
      <c r="D200" s="3" t="s">
        <v>274</v>
      </c>
      <c r="E200" s="3">
        <v>4</v>
      </c>
      <c r="F200" s="3" t="s">
        <v>442</v>
      </c>
      <c r="G200" s="3">
        <v>1</v>
      </c>
      <c r="H200" s="3">
        <v>1</v>
      </c>
      <c r="I200" s="3">
        <v>0</v>
      </c>
      <c r="J200" s="3">
        <v>1</v>
      </c>
      <c r="K200" s="3">
        <v>0</v>
      </c>
      <c r="L200" s="3" t="s">
        <v>1543</v>
      </c>
      <c r="M200" s="3">
        <v>1</v>
      </c>
      <c r="N200" s="3" t="s">
        <v>1544</v>
      </c>
      <c r="O200" s="3">
        <v>1</v>
      </c>
      <c r="P200" s="3" t="s">
        <v>1545</v>
      </c>
      <c r="Q200" s="3">
        <v>1</v>
      </c>
      <c r="R200" s="3" t="s">
        <v>1546</v>
      </c>
      <c r="S200" s="3">
        <v>1</v>
      </c>
      <c r="T200" s="3" t="s">
        <v>1547</v>
      </c>
      <c r="U200" s="3">
        <v>1</v>
      </c>
      <c r="V200" s="3" t="s">
        <v>1548</v>
      </c>
      <c r="W200" s="3">
        <v>10</v>
      </c>
    </row>
    <row r="201" spans="1:24" ht="11.25" customHeight="1" x14ac:dyDescent="0.2">
      <c r="A201" s="3">
        <v>1070006</v>
      </c>
      <c r="B201" s="3" t="s">
        <v>42</v>
      </c>
      <c r="C201" s="29">
        <v>15</v>
      </c>
      <c r="D201" s="3" t="s">
        <v>113</v>
      </c>
      <c r="E201" s="3">
        <v>5</v>
      </c>
      <c r="F201" s="3" t="s">
        <v>442</v>
      </c>
      <c r="G201" s="3">
        <v>1</v>
      </c>
      <c r="H201" s="3">
        <v>1</v>
      </c>
      <c r="I201" s="3">
        <v>0</v>
      </c>
      <c r="J201" s="3">
        <v>1</v>
      </c>
      <c r="K201" s="3">
        <v>0</v>
      </c>
      <c r="L201" s="3" t="s">
        <v>1549</v>
      </c>
      <c r="M201" s="3">
        <v>0</v>
      </c>
      <c r="O201" s="3">
        <v>1</v>
      </c>
      <c r="P201" s="3" t="s">
        <v>1550</v>
      </c>
      <c r="Q201" s="3">
        <v>1</v>
      </c>
      <c r="R201" s="3" t="s">
        <v>1551</v>
      </c>
      <c r="S201" s="3">
        <v>0</v>
      </c>
      <c r="U201" s="3">
        <v>1</v>
      </c>
      <c r="V201" s="3" t="s">
        <v>1552</v>
      </c>
      <c r="W201" s="3">
        <v>10</v>
      </c>
    </row>
    <row r="202" spans="1:24" x14ac:dyDescent="0.2">
      <c r="A202" s="3">
        <v>1070006</v>
      </c>
      <c r="B202" s="3" t="s">
        <v>42</v>
      </c>
      <c r="C202" s="29">
        <v>15</v>
      </c>
      <c r="D202" s="3" t="s">
        <v>263</v>
      </c>
      <c r="E202" s="3">
        <v>6</v>
      </c>
      <c r="F202" s="3" t="s">
        <v>442</v>
      </c>
      <c r="G202" s="3">
        <v>1</v>
      </c>
      <c r="H202" s="3">
        <v>1</v>
      </c>
      <c r="I202" s="3">
        <v>0</v>
      </c>
      <c r="J202" s="3">
        <v>1</v>
      </c>
      <c r="K202" s="3">
        <v>0</v>
      </c>
      <c r="L202" s="3" t="s">
        <v>1553</v>
      </c>
      <c r="M202" s="3">
        <v>1</v>
      </c>
      <c r="N202" s="3" t="s">
        <v>1554</v>
      </c>
      <c r="O202" s="3">
        <v>1</v>
      </c>
      <c r="P202" s="3" t="s">
        <v>1555</v>
      </c>
      <c r="Q202" s="3">
        <v>1</v>
      </c>
      <c r="R202" s="3" t="s">
        <v>1462</v>
      </c>
      <c r="S202" s="3">
        <v>0</v>
      </c>
      <c r="W202" s="3">
        <v>9</v>
      </c>
    </row>
    <row r="203" spans="1:24" x14ac:dyDescent="0.2">
      <c r="A203" s="3">
        <v>1070006</v>
      </c>
      <c r="B203" s="3" t="s">
        <v>42</v>
      </c>
      <c r="C203" s="29">
        <v>15</v>
      </c>
      <c r="D203" s="3" t="s">
        <v>275</v>
      </c>
      <c r="E203" s="3">
        <v>7</v>
      </c>
      <c r="F203" s="3" t="s">
        <v>442</v>
      </c>
      <c r="G203" s="3">
        <v>0</v>
      </c>
      <c r="H203" s="3">
        <v>1</v>
      </c>
      <c r="I203" s="3">
        <v>0</v>
      </c>
      <c r="J203" s="3">
        <v>1</v>
      </c>
      <c r="K203" s="3">
        <v>1</v>
      </c>
      <c r="L203" s="3" t="s">
        <v>1556</v>
      </c>
      <c r="M203" s="3">
        <v>1</v>
      </c>
      <c r="N203" s="3" t="s">
        <v>1557</v>
      </c>
      <c r="O203" s="3">
        <v>0</v>
      </c>
      <c r="Q203" s="3">
        <v>1</v>
      </c>
      <c r="R203" s="3" t="s">
        <v>1558</v>
      </c>
      <c r="S203" s="3">
        <v>1</v>
      </c>
      <c r="T203" s="3" t="s">
        <v>1559</v>
      </c>
      <c r="U203" s="3">
        <v>1</v>
      </c>
      <c r="V203" s="3" t="s">
        <v>1560</v>
      </c>
      <c r="W203" s="3">
        <v>10</v>
      </c>
      <c r="X203" s="3" t="s">
        <v>1561</v>
      </c>
    </row>
    <row r="204" spans="1:24" ht="11.25" customHeight="1" x14ac:dyDescent="0.2">
      <c r="A204" s="4">
        <v>1070006</v>
      </c>
      <c r="B204" s="4" t="s">
        <v>42</v>
      </c>
      <c r="C204" s="4" t="s">
        <v>1473</v>
      </c>
      <c r="D204" s="4" t="s">
        <v>270</v>
      </c>
      <c r="E204" s="4" t="s">
        <v>425</v>
      </c>
      <c r="F204" s="4" t="s">
        <v>442</v>
      </c>
      <c r="G204" s="4">
        <v>1</v>
      </c>
      <c r="H204" s="4">
        <v>1</v>
      </c>
      <c r="I204" s="4">
        <v>0</v>
      </c>
      <c r="J204" s="4">
        <v>0</v>
      </c>
      <c r="K204" s="4">
        <v>0</v>
      </c>
      <c r="L204" s="4" t="s">
        <v>1562</v>
      </c>
      <c r="M204" s="4">
        <v>1</v>
      </c>
      <c r="N204" s="4" t="s">
        <v>1563</v>
      </c>
      <c r="O204" s="4">
        <v>0</v>
      </c>
      <c r="P204" s="4"/>
      <c r="Q204" s="4">
        <v>1</v>
      </c>
      <c r="R204" s="4" t="s">
        <v>1564</v>
      </c>
      <c r="S204" s="4">
        <v>0</v>
      </c>
      <c r="T204" s="4"/>
      <c r="U204" s="4">
        <v>1</v>
      </c>
      <c r="V204" s="4" t="s">
        <v>1565</v>
      </c>
      <c r="W204" s="4">
        <v>10</v>
      </c>
      <c r="X204" s="4" t="s">
        <v>1566</v>
      </c>
    </row>
    <row r="205" spans="1:24" ht="11.25" customHeight="1" x14ac:dyDescent="0.2">
      <c r="A205" s="4">
        <v>1070006</v>
      </c>
      <c r="B205" s="4" t="s">
        <v>42</v>
      </c>
      <c r="C205" s="4" t="s">
        <v>1473</v>
      </c>
      <c r="D205" s="4" t="s">
        <v>244</v>
      </c>
      <c r="E205" s="4" t="s">
        <v>426</v>
      </c>
      <c r="F205" s="4" t="s">
        <v>442</v>
      </c>
      <c r="G205" s="4">
        <v>1</v>
      </c>
      <c r="H205" s="4">
        <v>1</v>
      </c>
      <c r="I205" s="4">
        <v>0</v>
      </c>
      <c r="J205" s="4">
        <v>0</v>
      </c>
      <c r="K205" s="4">
        <v>0</v>
      </c>
      <c r="L205" s="4" t="s">
        <v>1567</v>
      </c>
      <c r="M205" s="4">
        <v>0</v>
      </c>
      <c r="N205" s="4"/>
      <c r="O205" s="4">
        <v>1</v>
      </c>
      <c r="P205" s="4" t="s">
        <v>1568</v>
      </c>
      <c r="Q205" s="4">
        <v>1</v>
      </c>
      <c r="R205" s="4" t="s">
        <v>1569</v>
      </c>
      <c r="S205" s="4">
        <v>1</v>
      </c>
      <c r="T205" s="4" t="s">
        <v>1570</v>
      </c>
      <c r="U205" s="4"/>
      <c r="V205" s="4"/>
      <c r="W205" s="4">
        <v>10</v>
      </c>
      <c r="X205" s="4"/>
    </row>
    <row r="206" spans="1:24" ht="11.25" customHeight="1" x14ac:dyDescent="0.2">
      <c r="A206" s="4">
        <v>1070006</v>
      </c>
      <c r="B206" s="4" t="s">
        <v>42</v>
      </c>
      <c r="C206" s="4" t="s">
        <v>1473</v>
      </c>
      <c r="D206" s="4" t="s">
        <v>276</v>
      </c>
      <c r="E206" s="4" t="s">
        <v>427</v>
      </c>
      <c r="F206" s="4" t="s">
        <v>442</v>
      </c>
      <c r="G206" s="4">
        <v>1</v>
      </c>
      <c r="H206" s="4">
        <v>1</v>
      </c>
      <c r="I206" s="4">
        <v>0</v>
      </c>
      <c r="J206" s="4">
        <v>0</v>
      </c>
      <c r="K206" s="4">
        <v>0</v>
      </c>
      <c r="L206" s="4" t="s">
        <v>1571</v>
      </c>
      <c r="M206" s="4">
        <v>1</v>
      </c>
      <c r="N206" s="4" t="s">
        <v>1572</v>
      </c>
      <c r="O206" s="4">
        <v>0</v>
      </c>
      <c r="P206" s="4"/>
      <c r="Q206" s="4">
        <v>1</v>
      </c>
      <c r="R206" s="4" t="s">
        <v>1573</v>
      </c>
      <c r="S206" s="4">
        <v>0</v>
      </c>
      <c r="T206" s="4"/>
      <c r="U206" s="4">
        <v>1</v>
      </c>
      <c r="V206" s="4" t="s">
        <v>1574</v>
      </c>
      <c r="W206" s="4">
        <v>10</v>
      </c>
      <c r="X206" s="4"/>
    </row>
    <row r="207" spans="1:24" ht="11.25" customHeight="1" x14ac:dyDescent="0.2">
      <c r="A207" s="4">
        <v>1070006</v>
      </c>
      <c r="B207" s="4" t="s">
        <v>42</v>
      </c>
      <c r="C207" s="4" t="s">
        <v>1473</v>
      </c>
      <c r="D207" s="4" t="s">
        <v>117</v>
      </c>
      <c r="E207" s="4" t="s">
        <v>428</v>
      </c>
      <c r="F207" s="4" t="s">
        <v>442</v>
      </c>
      <c r="G207" s="4">
        <v>1</v>
      </c>
      <c r="H207" s="4">
        <v>1</v>
      </c>
      <c r="I207" s="4">
        <v>0</v>
      </c>
      <c r="J207" s="4">
        <v>0</v>
      </c>
      <c r="K207" s="4">
        <v>0</v>
      </c>
      <c r="L207" s="4" t="s">
        <v>1575</v>
      </c>
      <c r="M207" s="4">
        <v>0</v>
      </c>
      <c r="N207" s="4"/>
      <c r="O207" s="4">
        <v>0</v>
      </c>
      <c r="P207" s="4"/>
      <c r="Q207" s="4">
        <v>1</v>
      </c>
      <c r="R207" s="4" t="s">
        <v>1576</v>
      </c>
      <c r="S207" s="4">
        <v>0</v>
      </c>
      <c r="T207" s="4"/>
      <c r="U207" s="4">
        <v>1</v>
      </c>
      <c r="V207" s="4" t="s">
        <v>1577</v>
      </c>
      <c r="W207" s="4">
        <v>10</v>
      </c>
      <c r="X207" s="4"/>
    </row>
    <row r="208" spans="1:24" ht="11.25" customHeight="1" x14ac:dyDescent="0.2">
      <c r="A208" s="3">
        <v>1080004</v>
      </c>
      <c r="B208" s="3" t="s">
        <v>43</v>
      </c>
      <c r="C208" s="29">
        <v>12</v>
      </c>
      <c r="D208" s="3" t="s">
        <v>277</v>
      </c>
      <c r="E208" s="3">
        <v>1</v>
      </c>
      <c r="F208" s="3" t="s">
        <v>441</v>
      </c>
      <c r="G208" s="3">
        <v>1</v>
      </c>
      <c r="H208" s="3">
        <v>1</v>
      </c>
      <c r="I208" s="3">
        <v>0</v>
      </c>
      <c r="J208" s="3">
        <v>0</v>
      </c>
      <c r="K208" s="3">
        <v>0</v>
      </c>
      <c r="L208" s="3" t="s">
        <v>1578</v>
      </c>
      <c r="M208" s="3">
        <v>1</v>
      </c>
      <c r="N208" s="3" t="s">
        <v>1579</v>
      </c>
      <c r="O208" s="3">
        <v>1</v>
      </c>
      <c r="P208" s="3" t="s">
        <v>1580</v>
      </c>
      <c r="Q208" s="3">
        <v>1</v>
      </c>
      <c r="R208" s="3" t="s">
        <v>1581</v>
      </c>
      <c r="S208" s="3">
        <v>1</v>
      </c>
      <c r="T208" s="3" t="s">
        <v>1582</v>
      </c>
      <c r="U208" s="3">
        <v>1</v>
      </c>
      <c r="V208" s="3" t="s">
        <v>1583</v>
      </c>
      <c r="W208" s="3">
        <v>9</v>
      </c>
    </row>
    <row r="209" spans="1:24" ht="11.25" customHeight="1" x14ac:dyDescent="0.2">
      <c r="A209" s="3">
        <v>1080004</v>
      </c>
      <c r="B209" s="3" t="s">
        <v>43</v>
      </c>
      <c r="C209" s="29">
        <v>12</v>
      </c>
      <c r="D209" s="3" t="s">
        <v>278</v>
      </c>
      <c r="E209" s="3">
        <v>2</v>
      </c>
      <c r="F209" s="3" t="s">
        <v>441</v>
      </c>
      <c r="G209" s="3">
        <v>1</v>
      </c>
      <c r="H209" s="3">
        <v>1</v>
      </c>
      <c r="I209" s="3">
        <v>0</v>
      </c>
      <c r="J209" s="3">
        <v>0</v>
      </c>
      <c r="K209" s="3">
        <v>0</v>
      </c>
      <c r="L209" s="3" t="s">
        <v>1584</v>
      </c>
      <c r="M209" s="3">
        <v>1</v>
      </c>
      <c r="N209" s="3" t="s">
        <v>1585</v>
      </c>
      <c r="O209" s="3">
        <v>1</v>
      </c>
      <c r="P209" s="3" t="s">
        <v>1586</v>
      </c>
      <c r="Q209" s="3">
        <v>1</v>
      </c>
      <c r="R209" s="3" t="s">
        <v>1587</v>
      </c>
      <c r="S209" s="3">
        <v>1</v>
      </c>
      <c r="T209" s="3" t="s">
        <v>1588</v>
      </c>
      <c r="W209" s="3">
        <v>9</v>
      </c>
    </row>
    <row r="210" spans="1:24" ht="11.25" customHeight="1" x14ac:dyDescent="0.2">
      <c r="A210" s="3">
        <v>1080004</v>
      </c>
      <c r="B210" s="3" t="s">
        <v>43</v>
      </c>
      <c r="C210" s="29">
        <v>12</v>
      </c>
      <c r="D210" s="3" t="s">
        <v>279</v>
      </c>
      <c r="E210" s="3">
        <v>5</v>
      </c>
      <c r="F210" s="3" t="s">
        <v>442</v>
      </c>
      <c r="G210" s="3">
        <v>0</v>
      </c>
      <c r="H210" s="3">
        <v>1</v>
      </c>
      <c r="I210" s="3">
        <v>1</v>
      </c>
      <c r="J210" s="3">
        <v>0</v>
      </c>
      <c r="K210" s="3">
        <v>0</v>
      </c>
      <c r="L210" s="3" t="s">
        <v>1589</v>
      </c>
      <c r="M210" s="3">
        <v>1</v>
      </c>
      <c r="N210" s="3" t="s">
        <v>1590</v>
      </c>
      <c r="O210" s="3">
        <v>1</v>
      </c>
      <c r="P210" s="3" t="s">
        <v>1591</v>
      </c>
      <c r="Q210" s="3">
        <v>1</v>
      </c>
      <c r="R210" s="3" t="s">
        <v>1592</v>
      </c>
      <c r="S210" s="3">
        <v>1</v>
      </c>
      <c r="T210" s="3" t="s">
        <v>1593</v>
      </c>
      <c r="W210" s="3">
        <v>9</v>
      </c>
    </row>
    <row r="211" spans="1:24" ht="11.25" customHeight="1" x14ac:dyDescent="0.2">
      <c r="A211" s="3">
        <v>1080004</v>
      </c>
      <c r="B211" s="3" t="s">
        <v>43</v>
      </c>
      <c r="C211" s="29">
        <v>12</v>
      </c>
      <c r="D211" s="3" t="s">
        <v>280</v>
      </c>
      <c r="E211" s="3">
        <v>6</v>
      </c>
      <c r="F211" s="3" t="s">
        <v>442</v>
      </c>
      <c r="G211" s="3">
        <v>0</v>
      </c>
      <c r="H211" s="3">
        <v>1</v>
      </c>
      <c r="I211" s="3">
        <v>1</v>
      </c>
      <c r="J211" s="3">
        <v>0</v>
      </c>
      <c r="K211" s="3">
        <v>0</v>
      </c>
      <c r="L211" s="3" t="s">
        <v>1594</v>
      </c>
      <c r="M211" s="3">
        <v>1</v>
      </c>
      <c r="N211" s="3" t="s">
        <v>1595</v>
      </c>
      <c r="O211" s="3">
        <v>0</v>
      </c>
      <c r="Q211" s="3">
        <v>1</v>
      </c>
      <c r="R211" s="3" t="s">
        <v>1596</v>
      </c>
      <c r="S211" s="3">
        <v>0</v>
      </c>
      <c r="W211" s="3">
        <v>9</v>
      </c>
      <c r="X211" s="3" t="s">
        <v>1597</v>
      </c>
    </row>
    <row r="212" spans="1:24" ht="11.25" customHeight="1" x14ac:dyDescent="0.2">
      <c r="A212" s="3">
        <v>1080004</v>
      </c>
      <c r="B212" s="3" t="s">
        <v>43</v>
      </c>
      <c r="C212" s="29">
        <v>12</v>
      </c>
      <c r="D212" s="3" t="s">
        <v>281</v>
      </c>
      <c r="E212" s="3">
        <v>3</v>
      </c>
      <c r="F212" s="3" t="s">
        <v>442</v>
      </c>
      <c r="G212" s="3">
        <v>1</v>
      </c>
      <c r="H212" s="3">
        <v>1</v>
      </c>
      <c r="I212" s="3">
        <v>1</v>
      </c>
      <c r="J212" s="3">
        <v>0</v>
      </c>
      <c r="K212" s="3">
        <v>0</v>
      </c>
      <c r="L212" s="3" t="s">
        <v>1598</v>
      </c>
      <c r="M212" s="3">
        <v>1</v>
      </c>
      <c r="N212" s="3" t="s">
        <v>1599</v>
      </c>
      <c r="O212" s="3">
        <v>1</v>
      </c>
      <c r="P212" s="3" t="s">
        <v>1600</v>
      </c>
      <c r="Q212" s="3">
        <v>1</v>
      </c>
      <c r="R212" s="3" t="s">
        <v>1601</v>
      </c>
      <c r="S212" s="3">
        <v>1</v>
      </c>
      <c r="T212" s="3" t="s">
        <v>1602</v>
      </c>
      <c r="W212" s="3">
        <v>9</v>
      </c>
    </row>
    <row r="213" spans="1:24" ht="11.25" customHeight="1" x14ac:dyDescent="0.2">
      <c r="A213" s="3">
        <v>1080004</v>
      </c>
      <c r="B213" s="3" t="s">
        <v>43</v>
      </c>
      <c r="C213" s="29">
        <v>12</v>
      </c>
      <c r="D213" s="3" t="s">
        <v>155</v>
      </c>
      <c r="E213" s="3">
        <v>4</v>
      </c>
      <c r="F213" s="3" t="s">
        <v>442</v>
      </c>
      <c r="G213" s="3">
        <v>1</v>
      </c>
      <c r="H213" s="3">
        <v>1</v>
      </c>
      <c r="I213" s="3">
        <v>1</v>
      </c>
      <c r="J213" s="3">
        <v>0</v>
      </c>
      <c r="K213" s="3">
        <v>0</v>
      </c>
      <c r="L213" s="3" t="s">
        <v>1603</v>
      </c>
      <c r="M213" s="3">
        <v>1</v>
      </c>
      <c r="N213" s="3" t="s">
        <v>1604</v>
      </c>
      <c r="O213" s="3">
        <v>1</v>
      </c>
      <c r="P213" s="3" t="s">
        <v>1605</v>
      </c>
      <c r="Q213" s="3">
        <v>1</v>
      </c>
      <c r="R213" s="3" t="s">
        <v>1606</v>
      </c>
      <c r="S213" s="3">
        <v>1</v>
      </c>
      <c r="T213" s="3" t="s">
        <v>1607</v>
      </c>
      <c r="W213" s="3">
        <v>9</v>
      </c>
    </row>
    <row r="214" spans="1:24" x14ac:dyDescent="0.2">
      <c r="A214" s="3">
        <v>1080022</v>
      </c>
      <c r="B214" s="3" t="s">
        <v>44</v>
      </c>
      <c r="C214" s="29">
        <v>94</v>
      </c>
      <c r="D214" s="3" t="s">
        <v>134</v>
      </c>
      <c r="E214" s="3">
        <v>5</v>
      </c>
      <c r="F214" s="3" t="s">
        <v>442</v>
      </c>
      <c r="G214" s="3">
        <v>1</v>
      </c>
      <c r="H214" s="3">
        <v>1</v>
      </c>
      <c r="I214" s="3">
        <v>1</v>
      </c>
      <c r="J214" s="3">
        <v>0</v>
      </c>
      <c r="K214" s="3">
        <v>0</v>
      </c>
      <c r="L214" s="3" t="s">
        <v>1608</v>
      </c>
      <c r="M214" s="3">
        <v>1</v>
      </c>
      <c r="N214" s="3" t="s">
        <v>1609</v>
      </c>
      <c r="O214" s="3">
        <v>1</v>
      </c>
      <c r="P214" s="3" t="s">
        <v>1610</v>
      </c>
      <c r="Q214" s="3">
        <v>1</v>
      </c>
      <c r="R214" s="3" t="s">
        <v>1611</v>
      </c>
      <c r="S214" s="3">
        <v>1</v>
      </c>
      <c r="T214" s="3" t="s">
        <v>1612</v>
      </c>
      <c r="W214" s="3">
        <v>8</v>
      </c>
      <c r="X214" s="3" t="s">
        <v>1613</v>
      </c>
    </row>
    <row r="215" spans="1:24" x14ac:dyDescent="0.2">
      <c r="A215" s="3">
        <v>1080022</v>
      </c>
      <c r="B215" s="3" t="s">
        <v>44</v>
      </c>
      <c r="C215" s="29">
        <v>94</v>
      </c>
      <c r="D215" s="3" t="s">
        <v>282</v>
      </c>
      <c r="E215" s="3">
        <v>1</v>
      </c>
      <c r="F215" s="3" t="s">
        <v>441</v>
      </c>
      <c r="G215" s="3">
        <v>0</v>
      </c>
      <c r="H215" s="3">
        <v>1</v>
      </c>
      <c r="I215" s="3">
        <v>0</v>
      </c>
      <c r="J215" s="3">
        <v>0</v>
      </c>
      <c r="K215" s="3">
        <v>0</v>
      </c>
      <c r="L215" s="3" t="s">
        <v>1614</v>
      </c>
      <c r="M215" s="3">
        <v>0</v>
      </c>
      <c r="O215" s="3">
        <v>1</v>
      </c>
      <c r="P215" s="3" t="s">
        <v>1615</v>
      </c>
      <c r="Q215" s="3">
        <v>1</v>
      </c>
      <c r="R215" s="3" t="s">
        <v>1616</v>
      </c>
      <c r="S215" s="3">
        <v>0</v>
      </c>
      <c r="U215" s="3">
        <v>1</v>
      </c>
      <c r="V215" s="3" t="s">
        <v>1617</v>
      </c>
      <c r="W215" s="3">
        <v>7</v>
      </c>
    </row>
    <row r="216" spans="1:24" ht="11.25" customHeight="1" x14ac:dyDescent="0.2">
      <c r="A216" s="3">
        <v>1080022</v>
      </c>
      <c r="B216" s="3" t="s">
        <v>44</v>
      </c>
      <c r="C216" s="29">
        <v>94</v>
      </c>
      <c r="D216" s="3" t="s">
        <v>172</v>
      </c>
      <c r="E216" s="3">
        <v>2</v>
      </c>
      <c r="F216" s="3" t="s">
        <v>441</v>
      </c>
      <c r="G216" s="3">
        <v>0</v>
      </c>
      <c r="H216" s="3">
        <v>1</v>
      </c>
      <c r="I216" s="3">
        <v>0</v>
      </c>
      <c r="J216" s="3">
        <v>0</v>
      </c>
      <c r="K216" s="3">
        <v>0</v>
      </c>
      <c r="L216" s="3" t="s">
        <v>1618</v>
      </c>
      <c r="M216" s="3">
        <v>1</v>
      </c>
      <c r="N216" s="3" t="s">
        <v>1619</v>
      </c>
      <c r="O216" s="3">
        <v>1</v>
      </c>
      <c r="P216" s="3" t="s">
        <v>1620</v>
      </c>
      <c r="Q216" s="3">
        <v>1</v>
      </c>
      <c r="R216" s="3" t="s">
        <v>1621</v>
      </c>
      <c r="S216" s="3">
        <v>0</v>
      </c>
      <c r="V216" s="3" t="s">
        <v>1622</v>
      </c>
      <c r="W216" s="3">
        <v>8</v>
      </c>
    </row>
    <row r="217" spans="1:24" ht="11.25" customHeight="1" x14ac:dyDescent="0.2">
      <c r="A217" s="3">
        <v>1080022</v>
      </c>
      <c r="B217" s="3" t="s">
        <v>44</v>
      </c>
      <c r="C217" s="29">
        <v>94</v>
      </c>
      <c r="D217" s="3" t="s">
        <v>283</v>
      </c>
      <c r="E217" s="3">
        <v>3</v>
      </c>
      <c r="F217" s="3" t="s">
        <v>442</v>
      </c>
      <c r="G217" s="3">
        <v>0</v>
      </c>
      <c r="H217" s="3">
        <v>1</v>
      </c>
      <c r="I217" s="3">
        <v>1</v>
      </c>
      <c r="J217" s="3">
        <v>0</v>
      </c>
      <c r="K217" s="3">
        <v>0</v>
      </c>
      <c r="L217" s="3" t="s">
        <v>1623</v>
      </c>
      <c r="M217" s="3">
        <v>1</v>
      </c>
      <c r="N217" s="3" t="s">
        <v>1624</v>
      </c>
      <c r="O217" s="3">
        <v>1</v>
      </c>
      <c r="P217" s="3" t="s">
        <v>1625</v>
      </c>
      <c r="Q217" s="3">
        <v>1</v>
      </c>
      <c r="R217" s="3" t="s">
        <v>1626</v>
      </c>
      <c r="S217" s="3">
        <v>1</v>
      </c>
      <c r="T217" s="3" t="s">
        <v>1627</v>
      </c>
      <c r="W217" s="3">
        <v>8</v>
      </c>
      <c r="X217" s="3" t="s">
        <v>1628</v>
      </c>
    </row>
    <row r="218" spans="1:24" ht="11.25" customHeight="1" x14ac:dyDescent="0.2">
      <c r="A218" s="3">
        <v>1080022</v>
      </c>
      <c r="B218" s="3" t="s">
        <v>44</v>
      </c>
      <c r="C218" s="29">
        <v>94</v>
      </c>
      <c r="D218" s="3" t="s">
        <v>284</v>
      </c>
      <c r="E218" s="3">
        <v>4</v>
      </c>
      <c r="F218" s="3" t="s">
        <v>442</v>
      </c>
      <c r="G218" s="3">
        <v>0</v>
      </c>
      <c r="H218" s="3">
        <v>1</v>
      </c>
      <c r="I218" s="3">
        <v>1</v>
      </c>
      <c r="J218" s="3">
        <v>0</v>
      </c>
      <c r="K218" s="3">
        <v>0</v>
      </c>
      <c r="L218" s="3" t="s">
        <v>1629</v>
      </c>
      <c r="M218" s="3">
        <v>1</v>
      </c>
      <c r="N218" s="3" t="s">
        <v>1630</v>
      </c>
      <c r="O218" s="3">
        <v>1</v>
      </c>
      <c r="P218" s="3" t="s">
        <v>1631</v>
      </c>
      <c r="Q218" s="3">
        <v>1</v>
      </c>
      <c r="R218" s="3" t="s">
        <v>1632</v>
      </c>
      <c r="S218" s="3">
        <v>1</v>
      </c>
      <c r="T218" s="3" t="s">
        <v>1633</v>
      </c>
      <c r="W218" s="3">
        <v>8</v>
      </c>
      <c r="X218" s="3" t="s">
        <v>1634</v>
      </c>
    </row>
    <row r="219" spans="1:24" ht="11.25" customHeight="1" x14ac:dyDescent="0.2">
      <c r="A219" s="3">
        <v>1080022</v>
      </c>
      <c r="B219" s="3" t="s">
        <v>44</v>
      </c>
      <c r="C219" s="29">
        <v>94</v>
      </c>
      <c r="D219" s="3" t="s">
        <v>155</v>
      </c>
      <c r="E219" s="3">
        <v>6</v>
      </c>
      <c r="F219" s="3" t="s">
        <v>442</v>
      </c>
      <c r="G219" s="3">
        <v>1</v>
      </c>
      <c r="H219" s="3">
        <v>1</v>
      </c>
      <c r="I219" s="3">
        <v>1</v>
      </c>
      <c r="J219" s="3">
        <v>0</v>
      </c>
      <c r="K219" s="3">
        <v>0</v>
      </c>
      <c r="L219" s="3" t="s">
        <v>1635</v>
      </c>
      <c r="M219" s="3">
        <v>1</v>
      </c>
      <c r="N219" s="3" t="s">
        <v>1636</v>
      </c>
      <c r="O219" s="3">
        <v>1</v>
      </c>
      <c r="P219" s="3" t="s">
        <v>1637</v>
      </c>
      <c r="Q219" s="3">
        <v>1</v>
      </c>
      <c r="R219" s="3" t="s">
        <v>1638</v>
      </c>
      <c r="S219" s="3">
        <v>1</v>
      </c>
      <c r="T219" s="3" t="s">
        <v>1639</v>
      </c>
      <c r="U219" s="3">
        <v>1</v>
      </c>
      <c r="V219" s="3" t="s">
        <v>1640</v>
      </c>
      <c r="W219" s="3">
        <v>8</v>
      </c>
      <c r="X219" s="3" t="s">
        <v>1641</v>
      </c>
    </row>
    <row r="220" spans="1:24" x14ac:dyDescent="0.2">
      <c r="A220" s="3">
        <v>1080022</v>
      </c>
      <c r="B220" s="3" t="s">
        <v>44</v>
      </c>
      <c r="C220" s="29">
        <v>94</v>
      </c>
      <c r="D220" s="3" t="s">
        <v>112</v>
      </c>
      <c r="E220" s="3">
        <v>7</v>
      </c>
      <c r="F220" s="3" t="s">
        <v>442</v>
      </c>
      <c r="G220" s="3">
        <v>1</v>
      </c>
      <c r="H220" s="3">
        <v>1</v>
      </c>
      <c r="I220" s="3">
        <v>1</v>
      </c>
      <c r="J220" s="3">
        <v>0</v>
      </c>
      <c r="K220" s="3">
        <v>0</v>
      </c>
      <c r="L220" s="3" t="s">
        <v>1642</v>
      </c>
      <c r="M220" s="3">
        <v>1</v>
      </c>
      <c r="N220" s="3" t="s">
        <v>1643</v>
      </c>
      <c r="O220" s="3">
        <v>1</v>
      </c>
      <c r="P220" s="3" t="s">
        <v>1644</v>
      </c>
      <c r="Q220" s="3">
        <v>1</v>
      </c>
      <c r="R220" s="3" t="s">
        <v>1645</v>
      </c>
      <c r="S220" s="3">
        <v>1</v>
      </c>
      <c r="U220" s="3">
        <v>1</v>
      </c>
      <c r="V220" s="3" t="s">
        <v>1646</v>
      </c>
      <c r="W220" s="3">
        <v>9</v>
      </c>
      <c r="X220" s="3" t="s">
        <v>1647</v>
      </c>
    </row>
    <row r="221" spans="1:24" x14ac:dyDescent="0.2">
      <c r="A221" s="3">
        <v>1080022</v>
      </c>
      <c r="B221" s="3" t="s">
        <v>44</v>
      </c>
      <c r="C221" s="29">
        <v>94</v>
      </c>
      <c r="D221" s="3" t="s">
        <v>285</v>
      </c>
      <c r="E221" s="3">
        <v>8</v>
      </c>
      <c r="F221" s="3" t="s">
        <v>442</v>
      </c>
      <c r="G221" s="3">
        <v>1</v>
      </c>
      <c r="H221" s="3">
        <v>1</v>
      </c>
      <c r="I221" s="3">
        <v>1</v>
      </c>
      <c r="J221" s="3">
        <v>0</v>
      </c>
      <c r="K221" s="3">
        <v>0</v>
      </c>
      <c r="L221" s="3" t="s">
        <v>1648</v>
      </c>
      <c r="M221" s="3">
        <v>1</v>
      </c>
      <c r="N221" s="3" t="s">
        <v>1649</v>
      </c>
      <c r="O221" s="3">
        <v>0</v>
      </c>
      <c r="Q221" s="3">
        <v>1</v>
      </c>
      <c r="R221" s="3" t="s">
        <v>1650</v>
      </c>
      <c r="S221" s="3">
        <v>1</v>
      </c>
      <c r="T221" s="3" t="s">
        <v>1651</v>
      </c>
      <c r="W221" s="3">
        <v>9</v>
      </c>
      <c r="X221" s="3" t="s">
        <v>1652</v>
      </c>
    </row>
    <row r="222" spans="1:24" x14ac:dyDescent="0.2">
      <c r="A222" s="3">
        <v>1080023</v>
      </c>
      <c r="B222" s="3" t="s">
        <v>45</v>
      </c>
      <c r="C222" s="29">
        <v>94</v>
      </c>
      <c r="D222" s="3" t="s">
        <v>286</v>
      </c>
      <c r="E222" s="3">
        <v>1</v>
      </c>
      <c r="F222" s="3" t="s">
        <v>441</v>
      </c>
      <c r="G222" s="3">
        <v>0</v>
      </c>
      <c r="H222" s="3">
        <v>1</v>
      </c>
      <c r="I222" s="3">
        <v>0</v>
      </c>
      <c r="J222" s="3">
        <v>0</v>
      </c>
      <c r="K222" s="3">
        <v>0</v>
      </c>
      <c r="L222" s="3" t="s">
        <v>1653</v>
      </c>
      <c r="M222" s="3">
        <v>1</v>
      </c>
      <c r="N222" s="3" t="s">
        <v>1654</v>
      </c>
      <c r="O222" s="3">
        <v>1</v>
      </c>
      <c r="P222" s="3" t="s">
        <v>1655</v>
      </c>
      <c r="Q222" s="3">
        <v>1</v>
      </c>
      <c r="R222" s="3" t="s">
        <v>1656</v>
      </c>
      <c r="S222" s="3">
        <v>1</v>
      </c>
      <c r="T222" s="3" t="s">
        <v>1657</v>
      </c>
      <c r="U222" s="3">
        <v>1</v>
      </c>
      <c r="V222" s="3" t="s">
        <v>1658</v>
      </c>
      <c r="W222" s="3">
        <v>9</v>
      </c>
    </row>
    <row r="223" spans="1:24" ht="11.25" customHeight="1" x14ac:dyDescent="0.2">
      <c r="A223" s="3">
        <v>1080023</v>
      </c>
      <c r="B223" s="3" t="s">
        <v>45</v>
      </c>
      <c r="C223" s="29">
        <v>94</v>
      </c>
      <c r="D223" s="3" t="s">
        <v>287</v>
      </c>
      <c r="E223" s="3">
        <v>2</v>
      </c>
      <c r="F223" s="3" t="s">
        <v>441</v>
      </c>
      <c r="G223" s="3">
        <v>1</v>
      </c>
      <c r="H223" s="3">
        <v>1</v>
      </c>
      <c r="I223" s="3">
        <v>0</v>
      </c>
      <c r="J223" s="3">
        <v>0</v>
      </c>
      <c r="K223" s="3">
        <v>0</v>
      </c>
      <c r="L223" s="3" t="s">
        <v>1659</v>
      </c>
      <c r="M223" s="3">
        <v>1</v>
      </c>
      <c r="N223" s="3" t="s">
        <v>1660</v>
      </c>
      <c r="O223" s="3">
        <v>1</v>
      </c>
      <c r="P223" s="3" t="s">
        <v>1661</v>
      </c>
      <c r="Q223" s="3">
        <v>1</v>
      </c>
      <c r="R223" s="3" t="s">
        <v>1662</v>
      </c>
      <c r="S223" s="3">
        <v>1</v>
      </c>
      <c r="T223" s="3" t="s">
        <v>1663</v>
      </c>
      <c r="W223" s="3">
        <v>9</v>
      </c>
    </row>
    <row r="224" spans="1:24" ht="11.25" customHeight="1" x14ac:dyDescent="0.2">
      <c r="A224" s="3">
        <v>1080023</v>
      </c>
      <c r="B224" s="3" t="s">
        <v>45</v>
      </c>
      <c r="C224" s="29">
        <v>94</v>
      </c>
      <c r="D224" s="3" t="s">
        <v>288</v>
      </c>
      <c r="E224" s="3">
        <v>3</v>
      </c>
      <c r="F224" s="3" t="s">
        <v>442</v>
      </c>
      <c r="G224" s="3">
        <v>1</v>
      </c>
      <c r="H224" s="3">
        <v>1</v>
      </c>
      <c r="I224" s="3">
        <v>1</v>
      </c>
      <c r="J224" s="3">
        <v>0</v>
      </c>
      <c r="K224" s="3">
        <v>0</v>
      </c>
      <c r="L224" s="3" t="s">
        <v>1664</v>
      </c>
      <c r="M224" s="3">
        <v>1</v>
      </c>
      <c r="N224" s="3" t="s">
        <v>1665</v>
      </c>
      <c r="O224" s="3">
        <v>1</v>
      </c>
      <c r="P224" s="3" t="s">
        <v>1666</v>
      </c>
      <c r="Q224" s="3">
        <v>1</v>
      </c>
      <c r="R224" s="3" t="s">
        <v>1667</v>
      </c>
      <c r="S224" s="3">
        <v>1</v>
      </c>
      <c r="T224" s="3" t="s">
        <v>1668</v>
      </c>
      <c r="U224" s="3">
        <v>1</v>
      </c>
      <c r="V224" s="3" t="s">
        <v>1669</v>
      </c>
      <c r="W224" s="3">
        <v>8</v>
      </c>
      <c r="X224" s="3" t="s">
        <v>1670</v>
      </c>
    </row>
    <row r="225" spans="1:24" ht="11.25" customHeight="1" x14ac:dyDescent="0.2">
      <c r="A225" s="3">
        <v>1080023</v>
      </c>
      <c r="B225" s="3" t="s">
        <v>45</v>
      </c>
      <c r="C225" s="29">
        <v>94</v>
      </c>
      <c r="D225" s="3" t="s">
        <v>289</v>
      </c>
      <c r="E225" s="3">
        <v>4</v>
      </c>
      <c r="F225" s="3" t="s">
        <v>442</v>
      </c>
      <c r="G225" s="3">
        <v>1</v>
      </c>
      <c r="H225" s="3">
        <v>1</v>
      </c>
      <c r="I225" s="3">
        <v>1</v>
      </c>
      <c r="J225" s="3">
        <v>0</v>
      </c>
      <c r="K225" s="3">
        <v>0</v>
      </c>
      <c r="L225" s="3" t="s">
        <v>1671</v>
      </c>
      <c r="M225" s="3">
        <v>1</v>
      </c>
      <c r="N225" s="3" t="s">
        <v>1672</v>
      </c>
      <c r="O225" s="3">
        <v>1</v>
      </c>
      <c r="P225" s="3" t="s">
        <v>1673</v>
      </c>
      <c r="Q225" s="3">
        <v>1</v>
      </c>
      <c r="R225" s="3" t="s">
        <v>1674</v>
      </c>
      <c r="S225" s="3">
        <v>1</v>
      </c>
      <c r="T225" s="3" t="s">
        <v>1675</v>
      </c>
      <c r="W225" s="3">
        <v>9</v>
      </c>
      <c r="X225" s="3" t="s">
        <v>1676</v>
      </c>
    </row>
    <row r="226" spans="1:24" x14ac:dyDescent="0.2">
      <c r="A226" s="3">
        <v>1080023</v>
      </c>
      <c r="B226" s="3" t="s">
        <v>45</v>
      </c>
      <c r="C226" s="29">
        <v>94</v>
      </c>
      <c r="D226" s="3" t="s">
        <v>194</v>
      </c>
      <c r="E226" s="3">
        <v>5</v>
      </c>
      <c r="F226" s="3" t="s">
        <v>442</v>
      </c>
      <c r="G226" s="3">
        <v>0</v>
      </c>
      <c r="H226" s="3">
        <v>1</v>
      </c>
      <c r="I226" s="3">
        <v>1</v>
      </c>
      <c r="J226" s="3">
        <v>0</v>
      </c>
      <c r="K226" s="3">
        <v>0</v>
      </c>
      <c r="L226" s="3" t="s">
        <v>1677</v>
      </c>
      <c r="M226" s="3">
        <v>1</v>
      </c>
      <c r="N226" s="3" t="s">
        <v>1678</v>
      </c>
      <c r="O226" s="3">
        <v>0</v>
      </c>
      <c r="Q226" s="3">
        <v>1</v>
      </c>
      <c r="R226" s="3" t="s">
        <v>1679</v>
      </c>
      <c r="S226" s="3">
        <v>1</v>
      </c>
      <c r="T226" s="3" t="s">
        <v>1680</v>
      </c>
      <c r="W226" s="3">
        <v>9</v>
      </c>
      <c r="X226" s="3" t="s">
        <v>1681</v>
      </c>
    </row>
    <row r="227" spans="1:24" x14ac:dyDescent="0.2">
      <c r="A227" s="3">
        <v>1080023</v>
      </c>
      <c r="B227" s="3" t="s">
        <v>45</v>
      </c>
      <c r="C227" s="29">
        <v>94</v>
      </c>
      <c r="D227" s="3" t="s">
        <v>284</v>
      </c>
      <c r="E227" s="3">
        <v>6</v>
      </c>
      <c r="F227" s="3" t="s">
        <v>442</v>
      </c>
      <c r="G227" s="3">
        <v>1</v>
      </c>
      <c r="H227" s="3">
        <v>1</v>
      </c>
      <c r="I227" s="3">
        <v>1</v>
      </c>
      <c r="J227" s="3">
        <v>0</v>
      </c>
      <c r="K227" s="3">
        <v>0</v>
      </c>
      <c r="L227" s="3" t="s">
        <v>1682</v>
      </c>
      <c r="M227" s="3">
        <v>1</v>
      </c>
      <c r="N227" s="3" t="s">
        <v>1683</v>
      </c>
      <c r="O227" s="3">
        <v>0</v>
      </c>
      <c r="Q227" s="3">
        <v>1</v>
      </c>
      <c r="R227" s="3" t="s">
        <v>1684</v>
      </c>
      <c r="S227" s="3">
        <v>1</v>
      </c>
      <c r="T227" s="3" t="s">
        <v>1685</v>
      </c>
      <c r="W227" s="3">
        <v>10</v>
      </c>
      <c r="X227" s="3" t="s">
        <v>1686</v>
      </c>
    </row>
    <row r="228" spans="1:24" ht="11.25" customHeight="1" x14ac:dyDescent="0.2">
      <c r="A228" s="3">
        <v>1080024</v>
      </c>
      <c r="B228" s="3" t="s">
        <v>46</v>
      </c>
      <c r="C228" s="29">
        <v>12</v>
      </c>
      <c r="D228" s="3" t="s">
        <v>290</v>
      </c>
      <c r="E228" s="3">
        <v>1</v>
      </c>
      <c r="F228" s="3" t="s">
        <v>441</v>
      </c>
      <c r="G228" s="3">
        <v>0</v>
      </c>
      <c r="H228" s="3">
        <v>1</v>
      </c>
      <c r="I228" s="3">
        <v>0</v>
      </c>
      <c r="J228" s="3">
        <v>0</v>
      </c>
      <c r="K228" s="3">
        <v>0</v>
      </c>
      <c r="L228" s="3" t="s">
        <v>1687</v>
      </c>
      <c r="M228" s="3">
        <v>1</v>
      </c>
      <c r="N228" s="3" t="s">
        <v>1688</v>
      </c>
      <c r="O228" s="3">
        <v>1</v>
      </c>
      <c r="P228" s="3" t="s">
        <v>1689</v>
      </c>
      <c r="Q228" s="3">
        <v>1</v>
      </c>
      <c r="R228" s="3" t="s">
        <v>1690</v>
      </c>
      <c r="S228" s="3">
        <v>1</v>
      </c>
      <c r="T228" s="3" t="s">
        <v>1691</v>
      </c>
      <c r="U228" s="3">
        <v>1</v>
      </c>
      <c r="V228" s="3" t="s">
        <v>1692</v>
      </c>
      <c r="W228" s="3">
        <v>9</v>
      </c>
    </row>
    <row r="229" spans="1:24" ht="11.25" customHeight="1" x14ac:dyDescent="0.2">
      <c r="A229" s="3">
        <v>1080024</v>
      </c>
      <c r="B229" s="3" t="s">
        <v>46</v>
      </c>
      <c r="C229" s="29">
        <v>12</v>
      </c>
      <c r="D229" s="3" t="s">
        <v>291</v>
      </c>
      <c r="E229" s="3">
        <v>2</v>
      </c>
      <c r="F229" s="3" t="s">
        <v>441</v>
      </c>
      <c r="G229" s="3">
        <v>0</v>
      </c>
      <c r="H229" s="3">
        <v>1</v>
      </c>
      <c r="I229" s="3">
        <v>0</v>
      </c>
      <c r="J229" s="3">
        <v>0</v>
      </c>
      <c r="K229" s="3">
        <v>0</v>
      </c>
      <c r="L229" s="3" t="s">
        <v>1693</v>
      </c>
      <c r="M229" s="3">
        <v>1</v>
      </c>
      <c r="N229" s="3" t="s">
        <v>1694</v>
      </c>
      <c r="O229" s="3">
        <v>0</v>
      </c>
      <c r="Q229" s="3">
        <v>0</v>
      </c>
      <c r="S229" s="3">
        <v>1</v>
      </c>
      <c r="T229" s="3" t="s">
        <v>1695</v>
      </c>
      <c r="U229" s="3">
        <v>1</v>
      </c>
      <c r="V229" s="3" t="s">
        <v>1696</v>
      </c>
      <c r="W229" s="3">
        <v>9</v>
      </c>
    </row>
    <row r="230" spans="1:24" ht="11.25" customHeight="1" x14ac:dyDescent="0.2">
      <c r="A230" s="3">
        <v>1080024</v>
      </c>
      <c r="B230" s="3" t="s">
        <v>46</v>
      </c>
      <c r="C230" s="29">
        <v>12</v>
      </c>
      <c r="D230" s="3" t="s">
        <v>292</v>
      </c>
      <c r="E230" s="3">
        <v>3</v>
      </c>
      <c r="F230" s="3" t="s">
        <v>442</v>
      </c>
      <c r="G230" s="3">
        <v>0</v>
      </c>
      <c r="H230" s="3">
        <v>1</v>
      </c>
      <c r="I230" s="3">
        <v>1</v>
      </c>
      <c r="J230" s="3">
        <v>0</v>
      </c>
      <c r="K230" s="3">
        <v>0</v>
      </c>
      <c r="L230" s="3" t="s">
        <v>1697</v>
      </c>
      <c r="M230" s="3">
        <v>1</v>
      </c>
      <c r="N230" s="3" t="s">
        <v>1698</v>
      </c>
      <c r="O230" s="3">
        <v>0</v>
      </c>
      <c r="Q230" s="3">
        <v>1</v>
      </c>
      <c r="R230" s="3" t="s">
        <v>1699</v>
      </c>
      <c r="S230" s="3">
        <v>1</v>
      </c>
      <c r="T230" s="3" t="s">
        <v>1700</v>
      </c>
      <c r="W230" s="3">
        <v>9</v>
      </c>
    </row>
    <row r="231" spans="1:24" ht="11.25" customHeight="1" x14ac:dyDescent="0.2">
      <c r="A231" s="3">
        <v>1080024</v>
      </c>
      <c r="B231" s="3" t="s">
        <v>46</v>
      </c>
      <c r="C231" s="29">
        <v>12</v>
      </c>
      <c r="D231" s="3" t="s">
        <v>293</v>
      </c>
      <c r="E231" s="3">
        <v>4</v>
      </c>
      <c r="F231" s="3" t="s">
        <v>442</v>
      </c>
      <c r="G231" s="3">
        <v>0</v>
      </c>
      <c r="H231" s="3">
        <v>1</v>
      </c>
      <c r="I231" s="3">
        <v>1</v>
      </c>
      <c r="J231" s="3">
        <v>0</v>
      </c>
      <c r="K231" s="3">
        <v>0</v>
      </c>
      <c r="L231" s="3" t="s">
        <v>1701</v>
      </c>
      <c r="M231" s="3">
        <v>1</v>
      </c>
      <c r="N231" s="3" t="s">
        <v>1702</v>
      </c>
      <c r="O231" s="3">
        <v>0</v>
      </c>
      <c r="Q231" s="3">
        <v>1</v>
      </c>
      <c r="R231" s="3" t="s">
        <v>1703</v>
      </c>
      <c r="S231" s="3">
        <v>1</v>
      </c>
      <c r="T231" s="3" t="s">
        <v>1704</v>
      </c>
      <c r="W231" s="3">
        <v>9</v>
      </c>
    </row>
    <row r="232" spans="1:24" ht="11.25" customHeight="1" x14ac:dyDescent="0.2">
      <c r="A232" s="3">
        <v>1080024</v>
      </c>
      <c r="B232" s="3" t="s">
        <v>46</v>
      </c>
      <c r="C232" s="29">
        <v>12</v>
      </c>
      <c r="D232" s="3" t="s">
        <v>170</v>
      </c>
      <c r="E232" s="3">
        <v>5</v>
      </c>
      <c r="F232" s="3" t="s">
        <v>442</v>
      </c>
      <c r="G232" s="3">
        <v>0</v>
      </c>
      <c r="H232" s="3">
        <v>1</v>
      </c>
      <c r="I232" s="3">
        <v>1</v>
      </c>
      <c r="J232" s="3">
        <v>0</v>
      </c>
      <c r="K232" s="3">
        <v>0</v>
      </c>
      <c r="L232" s="3" t="s">
        <v>1705</v>
      </c>
      <c r="M232" s="3">
        <v>1</v>
      </c>
      <c r="N232" s="3" t="s">
        <v>1706</v>
      </c>
      <c r="O232" s="3">
        <v>0</v>
      </c>
      <c r="Q232" s="3">
        <v>1</v>
      </c>
      <c r="R232" s="3" t="s">
        <v>1707</v>
      </c>
      <c r="S232" s="3">
        <v>1</v>
      </c>
      <c r="T232" s="3" t="s">
        <v>1602</v>
      </c>
      <c r="W232" s="3">
        <v>9</v>
      </c>
    </row>
    <row r="233" spans="1:24" ht="11.25" customHeight="1" x14ac:dyDescent="0.2">
      <c r="A233" s="3">
        <v>1080024</v>
      </c>
      <c r="B233" s="3" t="s">
        <v>46</v>
      </c>
      <c r="C233" s="29">
        <v>12</v>
      </c>
      <c r="D233" s="3" t="s">
        <v>181</v>
      </c>
      <c r="E233" s="3">
        <v>6</v>
      </c>
      <c r="F233" s="3" t="s">
        <v>442</v>
      </c>
      <c r="G233" s="3">
        <v>0</v>
      </c>
      <c r="H233" s="3">
        <v>1</v>
      </c>
      <c r="I233" s="3">
        <v>1</v>
      </c>
      <c r="J233" s="3">
        <v>0</v>
      </c>
      <c r="K233" s="3">
        <v>0</v>
      </c>
      <c r="L233" s="3" t="s">
        <v>1708</v>
      </c>
      <c r="M233" s="3">
        <v>1</v>
      </c>
      <c r="N233" s="3" t="s">
        <v>1709</v>
      </c>
      <c r="O233" s="3">
        <v>0</v>
      </c>
      <c r="Q233" s="3">
        <v>1</v>
      </c>
      <c r="R233" s="3" t="s">
        <v>1710</v>
      </c>
      <c r="S233" s="3">
        <v>1</v>
      </c>
      <c r="T233" s="3" t="s">
        <v>1711</v>
      </c>
      <c r="W233" s="3">
        <v>9</v>
      </c>
    </row>
    <row r="234" spans="1:24" ht="11.25" customHeight="1" x14ac:dyDescent="0.2">
      <c r="A234" s="3">
        <v>1080026</v>
      </c>
      <c r="B234" s="3" t="s">
        <v>47</v>
      </c>
      <c r="C234" s="29">
        <v>122</v>
      </c>
      <c r="D234" s="3" t="s">
        <v>222</v>
      </c>
      <c r="E234" s="3">
        <v>1</v>
      </c>
      <c r="F234" s="3" t="s">
        <v>441</v>
      </c>
      <c r="G234" s="3">
        <v>0</v>
      </c>
      <c r="H234" s="3">
        <v>1</v>
      </c>
      <c r="I234" s="3">
        <v>0</v>
      </c>
      <c r="J234" s="3">
        <v>0</v>
      </c>
      <c r="K234" s="3">
        <v>0</v>
      </c>
      <c r="L234" s="3" t="s">
        <v>1712</v>
      </c>
      <c r="M234" s="3">
        <v>1</v>
      </c>
      <c r="N234" s="3" t="s">
        <v>1713</v>
      </c>
      <c r="O234" s="3">
        <v>0</v>
      </c>
      <c r="Q234" s="3">
        <v>1</v>
      </c>
      <c r="R234" s="3" t="s">
        <v>1714</v>
      </c>
      <c r="S234" s="3">
        <v>1</v>
      </c>
      <c r="T234" s="3" t="s">
        <v>1715</v>
      </c>
      <c r="U234" s="3">
        <v>1</v>
      </c>
      <c r="V234" s="3" t="s">
        <v>1716</v>
      </c>
      <c r="W234" s="3">
        <v>6</v>
      </c>
    </row>
    <row r="235" spans="1:24" ht="11.25" customHeight="1" x14ac:dyDescent="0.2">
      <c r="A235" s="3">
        <v>1080026</v>
      </c>
      <c r="B235" s="3" t="s">
        <v>47</v>
      </c>
      <c r="C235" s="29">
        <v>122</v>
      </c>
      <c r="D235" s="3" t="s">
        <v>294</v>
      </c>
      <c r="E235" s="3">
        <v>2</v>
      </c>
      <c r="F235" s="3" t="s">
        <v>441</v>
      </c>
      <c r="G235" s="3">
        <v>0</v>
      </c>
      <c r="H235" s="3">
        <v>1</v>
      </c>
      <c r="I235" s="3">
        <v>0</v>
      </c>
      <c r="J235" s="3">
        <v>0</v>
      </c>
      <c r="K235" s="3">
        <v>0</v>
      </c>
      <c r="L235" s="3" t="s">
        <v>1717</v>
      </c>
      <c r="M235" s="3">
        <v>1</v>
      </c>
      <c r="N235" s="3" t="s">
        <v>1718</v>
      </c>
      <c r="O235" s="3">
        <v>0</v>
      </c>
      <c r="Q235" s="3">
        <v>1</v>
      </c>
      <c r="R235" s="3" t="s">
        <v>1719</v>
      </c>
      <c r="S235" s="3">
        <v>0</v>
      </c>
      <c r="U235" s="3">
        <v>1</v>
      </c>
      <c r="V235" s="3" t="s">
        <v>1720</v>
      </c>
      <c r="W235" s="3">
        <v>8</v>
      </c>
    </row>
    <row r="236" spans="1:24" x14ac:dyDescent="0.2">
      <c r="A236" s="3">
        <v>1080026</v>
      </c>
      <c r="B236" s="3" t="s">
        <v>47</v>
      </c>
      <c r="C236" s="29">
        <v>122</v>
      </c>
      <c r="D236" s="3" t="s">
        <v>295</v>
      </c>
      <c r="E236" s="3">
        <v>3</v>
      </c>
      <c r="F236" s="3" t="s">
        <v>442</v>
      </c>
      <c r="G236" s="3">
        <v>0</v>
      </c>
      <c r="H236" s="3">
        <v>1</v>
      </c>
      <c r="I236" s="3">
        <v>1</v>
      </c>
      <c r="J236" s="3">
        <v>0</v>
      </c>
      <c r="K236" s="3">
        <v>0</v>
      </c>
      <c r="L236" s="3" t="s">
        <v>1721</v>
      </c>
      <c r="M236" s="3">
        <v>1</v>
      </c>
      <c r="N236" s="3" t="s">
        <v>1722</v>
      </c>
      <c r="O236" s="3">
        <v>0</v>
      </c>
      <c r="Q236" s="3">
        <v>1</v>
      </c>
      <c r="R236" s="3" t="s">
        <v>1723</v>
      </c>
      <c r="S236" s="3">
        <v>0</v>
      </c>
      <c r="U236" s="3">
        <v>1</v>
      </c>
      <c r="V236" s="3" t="s">
        <v>1724</v>
      </c>
      <c r="W236" s="3">
        <v>7</v>
      </c>
    </row>
    <row r="237" spans="1:24" x14ac:dyDescent="0.2">
      <c r="A237" s="3">
        <v>1080026</v>
      </c>
      <c r="B237" s="3" t="s">
        <v>47</v>
      </c>
      <c r="C237" s="29">
        <v>122</v>
      </c>
      <c r="D237" s="3" t="s">
        <v>296</v>
      </c>
      <c r="E237" s="3">
        <v>4</v>
      </c>
      <c r="F237" s="3" t="s">
        <v>442</v>
      </c>
      <c r="G237" s="3">
        <v>0</v>
      </c>
      <c r="H237" s="3">
        <v>1</v>
      </c>
      <c r="I237" s="3">
        <v>1</v>
      </c>
      <c r="J237" s="3">
        <v>0</v>
      </c>
      <c r="K237" s="3">
        <v>0</v>
      </c>
      <c r="L237" s="3" t="s">
        <v>1725</v>
      </c>
      <c r="M237" s="3">
        <v>1</v>
      </c>
      <c r="N237" s="3" t="s">
        <v>1726</v>
      </c>
      <c r="O237" s="3">
        <v>1</v>
      </c>
      <c r="P237" s="3" t="s">
        <v>1727</v>
      </c>
      <c r="Q237" s="3">
        <v>1</v>
      </c>
      <c r="R237" s="3" t="s">
        <v>1728</v>
      </c>
      <c r="S237" s="3">
        <v>0</v>
      </c>
      <c r="W237" s="3">
        <v>8</v>
      </c>
    </row>
    <row r="238" spans="1:24" x14ac:dyDescent="0.2">
      <c r="A238" s="3">
        <v>1080026</v>
      </c>
      <c r="B238" s="3" t="s">
        <v>47</v>
      </c>
      <c r="C238" s="29">
        <v>122</v>
      </c>
      <c r="D238" s="3" t="s">
        <v>297</v>
      </c>
      <c r="E238" s="3">
        <v>5</v>
      </c>
      <c r="F238" s="3" t="s">
        <v>442</v>
      </c>
      <c r="G238" s="3">
        <v>0</v>
      </c>
      <c r="H238" s="3">
        <v>1</v>
      </c>
      <c r="I238" s="3">
        <v>1</v>
      </c>
      <c r="J238" s="3">
        <v>0</v>
      </c>
      <c r="K238" s="3">
        <v>0</v>
      </c>
      <c r="L238" s="3" t="s">
        <v>1729</v>
      </c>
      <c r="M238" s="3">
        <v>1</v>
      </c>
      <c r="N238" s="3" t="s">
        <v>1730</v>
      </c>
      <c r="O238" s="3">
        <v>1</v>
      </c>
      <c r="P238" s="3" t="s">
        <v>1731</v>
      </c>
      <c r="Q238" s="3">
        <v>1</v>
      </c>
      <c r="R238" s="3" t="s">
        <v>1732</v>
      </c>
      <c r="S238" s="3">
        <v>1</v>
      </c>
      <c r="T238" s="3" t="s">
        <v>1733</v>
      </c>
      <c r="W238" s="3">
        <v>8</v>
      </c>
    </row>
    <row r="239" spans="1:24" ht="11.25" customHeight="1" x14ac:dyDescent="0.2">
      <c r="A239" s="3">
        <v>1080026</v>
      </c>
      <c r="B239" s="3" t="s">
        <v>47</v>
      </c>
      <c r="C239" s="29">
        <v>122</v>
      </c>
      <c r="D239" s="3" t="s">
        <v>257</v>
      </c>
      <c r="E239" s="3">
        <v>6</v>
      </c>
      <c r="F239" s="3" t="s">
        <v>442</v>
      </c>
      <c r="G239" s="3">
        <v>0</v>
      </c>
      <c r="H239" s="3">
        <v>1</v>
      </c>
      <c r="I239" s="3">
        <v>1</v>
      </c>
      <c r="J239" s="3">
        <v>0</v>
      </c>
      <c r="K239" s="3">
        <v>0</v>
      </c>
      <c r="L239" s="3" t="s">
        <v>1734</v>
      </c>
      <c r="M239" s="3">
        <v>1</v>
      </c>
      <c r="N239" s="3" t="s">
        <v>1735</v>
      </c>
      <c r="O239" s="3">
        <v>0</v>
      </c>
      <c r="Q239" s="3">
        <v>1</v>
      </c>
      <c r="R239" s="3" t="s">
        <v>1736</v>
      </c>
      <c r="S239" s="3">
        <v>1</v>
      </c>
      <c r="T239" s="3" t="s">
        <v>1737</v>
      </c>
      <c r="W239" s="3">
        <v>8</v>
      </c>
    </row>
    <row r="240" spans="1:24" ht="11.25" customHeight="1" x14ac:dyDescent="0.2">
      <c r="A240" s="3">
        <v>1080026</v>
      </c>
      <c r="B240" s="3" t="s">
        <v>47</v>
      </c>
      <c r="C240" s="29">
        <v>122</v>
      </c>
      <c r="D240" s="3" t="s">
        <v>258</v>
      </c>
      <c r="E240" s="3">
        <v>7</v>
      </c>
      <c r="F240" s="3" t="s">
        <v>442</v>
      </c>
      <c r="G240" s="3">
        <v>0</v>
      </c>
      <c r="H240" s="3">
        <v>1</v>
      </c>
      <c r="I240" s="3">
        <v>1</v>
      </c>
      <c r="J240" s="3">
        <v>0</v>
      </c>
      <c r="K240" s="3">
        <v>0</v>
      </c>
      <c r="L240" s="3" t="s">
        <v>1738</v>
      </c>
      <c r="M240" s="3">
        <v>1</v>
      </c>
      <c r="N240" s="3" t="s">
        <v>1739</v>
      </c>
      <c r="O240" s="3">
        <v>0</v>
      </c>
      <c r="Q240" s="3">
        <v>1</v>
      </c>
      <c r="R240" s="3" t="s">
        <v>1740</v>
      </c>
      <c r="S240" s="3">
        <v>1</v>
      </c>
      <c r="T240" s="3" t="s">
        <v>1741</v>
      </c>
      <c r="W240" s="3">
        <v>9</v>
      </c>
    </row>
    <row r="241" spans="1:24" ht="11.25" customHeight="1" x14ac:dyDescent="0.2">
      <c r="A241" s="3">
        <v>1080026</v>
      </c>
      <c r="B241" s="3" t="s">
        <v>47</v>
      </c>
      <c r="C241" s="29">
        <v>122</v>
      </c>
      <c r="D241" s="3" t="s">
        <v>298</v>
      </c>
      <c r="E241" s="3">
        <v>8</v>
      </c>
      <c r="F241" s="3" t="s">
        <v>442</v>
      </c>
      <c r="G241" s="3">
        <v>0</v>
      </c>
      <c r="H241" s="3">
        <v>1</v>
      </c>
      <c r="I241" s="3">
        <v>0</v>
      </c>
      <c r="J241" s="3">
        <v>0</v>
      </c>
      <c r="K241" s="3">
        <v>0</v>
      </c>
      <c r="L241" s="3" t="s">
        <v>1742</v>
      </c>
      <c r="M241" s="3">
        <v>1</v>
      </c>
      <c r="N241" s="3" t="s">
        <v>1743</v>
      </c>
      <c r="O241" s="3">
        <v>0</v>
      </c>
      <c r="Q241" s="3">
        <v>1</v>
      </c>
      <c r="R241" s="3" t="s">
        <v>1744</v>
      </c>
      <c r="S241" s="3">
        <v>1</v>
      </c>
      <c r="T241" s="3" t="s">
        <v>1745</v>
      </c>
      <c r="W241" s="3">
        <v>9</v>
      </c>
    </row>
    <row r="242" spans="1:24" ht="11.25" customHeight="1" x14ac:dyDescent="0.2">
      <c r="A242" s="3">
        <v>1080026</v>
      </c>
      <c r="B242" s="3" t="s">
        <v>47</v>
      </c>
      <c r="C242" s="29">
        <v>122</v>
      </c>
      <c r="D242" s="3" t="s">
        <v>181</v>
      </c>
      <c r="E242" s="3">
        <v>9</v>
      </c>
      <c r="F242" s="3" t="s">
        <v>442</v>
      </c>
      <c r="G242" s="3">
        <v>0</v>
      </c>
      <c r="H242" s="3">
        <v>1</v>
      </c>
      <c r="I242" s="3">
        <v>1</v>
      </c>
      <c r="J242" s="3">
        <v>0</v>
      </c>
      <c r="K242" s="3">
        <v>0</v>
      </c>
      <c r="L242" s="3" t="s">
        <v>1746</v>
      </c>
      <c r="M242" s="3">
        <v>1</v>
      </c>
      <c r="N242" s="3" t="s">
        <v>1747</v>
      </c>
      <c r="O242" s="3">
        <v>1</v>
      </c>
      <c r="P242" s="3" t="s">
        <v>1748</v>
      </c>
      <c r="Q242" s="3">
        <v>1</v>
      </c>
      <c r="R242" s="3" t="s">
        <v>1749</v>
      </c>
      <c r="S242" s="3">
        <v>1</v>
      </c>
      <c r="T242" s="3" t="s">
        <v>1750</v>
      </c>
      <c r="W242" s="3">
        <v>9</v>
      </c>
    </row>
    <row r="243" spans="1:24" x14ac:dyDescent="0.2">
      <c r="A243" s="3">
        <v>1080027</v>
      </c>
      <c r="B243" s="3" t="s">
        <v>48</v>
      </c>
      <c r="C243" s="29">
        <v>71</v>
      </c>
      <c r="D243" s="3" t="s">
        <v>288</v>
      </c>
      <c r="E243" s="3">
        <v>4</v>
      </c>
      <c r="F243" s="3" t="s">
        <v>442</v>
      </c>
      <c r="G243" s="3">
        <v>0</v>
      </c>
      <c r="H243" s="3">
        <v>1</v>
      </c>
      <c r="I243" s="3">
        <v>0</v>
      </c>
      <c r="J243" s="3">
        <v>0</v>
      </c>
      <c r="K243" s="3">
        <v>0</v>
      </c>
      <c r="L243" s="3" t="s">
        <v>1751</v>
      </c>
      <c r="M243" s="3">
        <v>1</v>
      </c>
      <c r="N243" s="3" t="s">
        <v>1752</v>
      </c>
      <c r="O243" s="3">
        <v>0</v>
      </c>
      <c r="Q243" s="3">
        <v>1</v>
      </c>
      <c r="R243" s="3" t="s">
        <v>1753</v>
      </c>
      <c r="S243" s="3">
        <v>0</v>
      </c>
      <c r="U243" s="3">
        <v>1</v>
      </c>
      <c r="V243" s="3" t="s">
        <v>1754</v>
      </c>
      <c r="W243" s="3">
        <v>8</v>
      </c>
    </row>
    <row r="244" spans="1:24" ht="11.25" customHeight="1" x14ac:dyDescent="0.2">
      <c r="A244" s="3">
        <v>1080027</v>
      </c>
      <c r="B244" s="3" t="s">
        <v>48</v>
      </c>
      <c r="C244" s="29">
        <v>71</v>
      </c>
      <c r="D244" s="3" t="s">
        <v>299</v>
      </c>
      <c r="E244" s="3">
        <v>1</v>
      </c>
      <c r="F244" s="3" t="s">
        <v>442</v>
      </c>
      <c r="G244" s="3">
        <v>0</v>
      </c>
      <c r="H244" s="3">
        <v>1</v>
      </c>
      <c r="I244" s="3">
        <v>0</v>
      </c>
      <c r="J244" s="3">
        <v>0</v>
      </c>
      <c r="K244" s="3">
        <v>0</v>
      </c>
      <c r="L244" s="3" t="s">
        <v>1755</v>
      </c>
      <c r="M244" s="3">
        <v>1</v>
      </c>
      <c r="N244" s="3" t="s">
        <v>1756</v>
      </c>
      <c r="O244" s="3">
        <v>0</v>
      </c>
      <c r="Q244" s="3">
        <v>1</v>
      </c>
      <c r="R244" s="3" t="s">
        <v>1757</v>
      </c>
      <c r="S244" s="3">
        <v>1</v>
      </c>
      <c r="T244" s="3" t="s">
        <v>1758</v>
      </c>
      <c r="U244" s="3">
        <v>1</v>
      </c>
      <c r="V244" s="3" t="s">
        <v>1759</v>
      </c>
      <c r="W244" s="3">
        <v>8</v>
      </c>
    </row>
    <row r="245" spans="1:24" ht="11.25" customHeight="1" x14ac:dyDescent="0.2">
      <c r="A245" s="3">
        <v>1080027</v>
      </c>
      <c r="B245" s="3" t="s">
        <v>48</v>
      </c>
      <c r="C245" s="29">
        <v>71</v>
      </c>
      <c r="D245" s="3" t="s">
        <v>300</v>
      </c>
      <c r="E245" s="3">
        <v>2</v>
      </c>
      <c r="F245" s="3" t="s">
        <v>441</v>
      </c>
      <c r="G245" s="3">
        <v>0</v>
      </c>
      <c r="H245" s="3">
        <v>1</v>
      </c>
      <c r="I245" s="3">
        <v>0</v>
      </c>
      <c r="J245" s="3">
        <v>0</v>
      </c>
      <c r="K245" s="3">
        <v>0</v>
      </c>
      <c r="L245" s="3" t="s">
        <v>1760</v>
      </c>
      <c r="M245" s="3">
        <v>0</v>
      </c>
      <c r="O245" s="3">
        <v>1</v>
      </c>
      <c r="P245" s="3" t="s">
        <v>1761</v>
      </c>
      <c r="Q245" s="3">
        <v>1</v>
      </c>
      <c r="R245" s="3" t="s">
        <v>1762</v>
      </c>
      <c r="S245" s="3">
        <v>1</v>
      </c>
      <c r="T245" s="3" t="s">
        <v>1763</v>
      </c>
      <c r="W245" s="3">
        <v>8</v>
      </c>
    </row>
    <row r="246" spans="1:24" ht="11.25" customHeight="1" x14ac:dyDescent="0.2">
      <c r="A246" s="3">
        <v>1080027</v>
      </c>
      <c r="B246" s="3" t="s">
        <v>48</v>
      </c>
      <c r="C246" s="29">
        <v>71</v>
      </c>
      <c r="D246" s="3" t="s">
        <v>220</v>
      </c>
      <c r="E246" s="3">
        <v>8</v>
      </c>
      <c r="F246" s="3" t="s">
        <v>442</v>
      </c>
      <c r="G246" s="3">
        <v>1</v>
      </c>
      <c r="H246" s="3">
        <v>0</v>
      </c>
      <c r="I246" s="3">
        <v>1</v>
      </c>
      <c r="J246" s="3">
        <v>0</v>
      </c>
      <c r="K246" s="3">
        <v>0</v>
      </c>
      <c r="L246" s="3" t="s">
        <v>1764</v>
      </c>
      <c r="N246" s="3" t="s">
        <v>1765</v>
      </c>
      <c r="O246" s="3">
        <v>0</v>
      </c>
      <c r="Q246" s="3">
        <v>1</v>
      </c>
      <c r="R246" s="3" t="s">
        <v>1766</v>
      </c>
      <c r="S246" s="3">
        <v>0</v>
      </c>
      <c r="W246" s="3">
        <v>8</v>
      </c>
    </row>
    <row r="247" spans="1:24" ht="11.25" customHeight="1" x14ac:dyDescent="0.2">
      <c r="A247" s="3">
        <v>1080027</v>
      </c>
      <c r="B247" s="3" t="s">
        <v>48</v>
      </c>
      <c r="C247" s="29">
        <v>71</v>
      </c>
      <c r="D247" s="3" t="s">
        <v>301</v>
      </c>
      <c r="E247" s="3">
        <v>5</v>
      </c>
      <c r="F247" s="3" t="s">
        <v>442</v>
      </c>
      <c r="G247" s="3">
        <v>0</v>
      </c>
      <c r="H247" s="3">
        <v>1</v>
      </c>
      <c r="I247" s="3">
        <v>0</v>
      </c>
      <c r="J247" s="3">
        <v>0</v>
      </c>
      <c r="K247" s="3">
        <v>0</v>
      </c>
      <c r="L247" s="3" t="s">
        <v>1767</v>
      </c>
      <c r="M247" s="3">
        <v>1</v>
      </c>
      <c r="N247" s="3" t="s">
        <v>1768</v>
      </c>
      <c r="O247" s="3">
        <v>0</v>
      </c>
      <c r="Q247" s="3">
        <v>1</v>
      </c>
      <c r="R247" s="3" t="s">
        <v>1769</v>
      </c>
      <c r="S247" s="3">
        <v>0</v>
      </c>
      <c r="W247" s="3">
        <v>9</v>
      </c>
    </row>
    <row r="248" spans="1:24" ht="11.25" customHeight="1" x14ac:dyDescent="0.2">
      <c r="A248" s="3">
        <v>1080027</v>
      </c>
      <c r="B248" s="3" t="s">
        <v>48</v>
      </c>
      <c r="C248" s="29">
        <v>71</v>
      </c>
      <c r="D248" s="3" t="s">
        <v>302</v>
      </c>
      <c r="E248" s="3">
        <v>3</v>
      </c>
      <c r="F248" s="3" t="s">
        <v>442</v>
      </c>
      <c r="G248" s="3">
        <v>1</v>
      </c>
      <c r="H248" s="3">
        <v>1</v>
      </c>
      <c r="I248" s="3">
        <v>0</v>
      </c>
      <c r="J248" s="3">
        <v>0</v>
      </c>
      <c r="K248" s="3">
        <v>0</v>
      </c>
      <c r="L248" s="3" t="s">
        <v>1770</v>
      </c>
      <c r="M248" s="3">
        <v>1</v>
      </c>
      <c r="N248" s="3" t="s">
        <v>1771</v>
      </c>
      <c r="O248" s="3">
        <v>0</v>
      </c>
      <c r="Q248" s="3">
        <v>1</v>
      </c>
      <c r="R248" s="3" t="s">
        <v>1772</v>
      </c>
      <c r="S248" s="3">
        <v>1</v>
      </c>
      <c r="T248" s="3" t="s">
        <v>1773</v>
      </c>
      <c r="W248" s="3">
        <v>8</v>
      </c>
    </row>
    <row r="249" spans="1:24" x14ac:dyDescent="0.2">
      <c r="A249" s="3">
        <v>1080027</v>
      </c>
      <c r="B249" s="3" t="s">
        <v>48</v>
      </c>
      <c r="C249" s="29">
        <v>71</v>
      </c>
      <c r="D249" s="3" t="s">
        <v>303</v>
      </c>
      <c r="E249" s="3">
        <v>7</v>
      </c>
      <c r="F249" s="3" t="s">
        <v>442</v>
      </c>
      <c r="G249" s="3">
        <v>0</v>
      </c>
      <c r="H249" s="3">
        <v>1</v>
      </c>
      <c r="I249" s="3">
        <v>1</v>
      </c>
      <c r="J249" s="3">
        <v>0</v>
      </c>
      <c r="K249" s="3">
        <v>0</v>
      </c>
      <c r="L249" s="3" t="s">
        <v>1774</v>
      </c>
      <c r="M249" s="3">
        <v>1</v>
      </c>
      <c r="N249" s="3" t="s">
        <v>1775</v>
      </c>
      <c r="O249" s="3">
        <v>0</v>
      </c>
      <c r="Q249" s="3">
        <v>1</v>
      </c>
      <c r="R249" s="3" t="s">
        <v>1776</v>
      </c>
      <c r="S249" s="3">
        <v>1</v>
      </c>
      <c r="T249" s="3" t="s">
        <v>1777</v>
      </c>
      <c r="W249" s="3">
        <v>8</v>
      </c>
    </row>
    <row r="250" spans="1:24" x14ac:dyDescent="0.2">
      <c r="A250" s="3">
        <v>1080027</v>
      </c>
      <c r="B250" s="3" t="s">
        <v>48</v>
      </c>
      <c r="C250" s="29">
        <v>71</v>
      </c>
      <c r="D250" s="3" t="s">
        <v>304</v>
      </c>
      <c r="E250" s="3">
        <v>9</v>
      </c>
      <c r="F250" s="3" t="s">
        <v>442</v>
      </c>
      <c r="G250" s="3">
        <v>0</v>
      </c>
      <c r="H250" s="3">
        <v>1</v>
      </c>
      <c r="I250" s="3">
        <v>1</v>
      </c>
      <c r="J250" s="3">
        <v>0</v>
      </c>
      <c r="K250" s="3">
        <v>0</v>
      </c>
      <c r="L250" s="3" t="s">
        <v>1778</v>
      </c>
      <c r="M250" s="3">
        <v>1</v>
      </c>
      <c r="N250" s="3" t="s">
        <v>1779</v>
      </c>
      <c r="O250" s="3">
        <v>0</v>
      </c>
      <c r="Q250" s="3">
        <v>1</v>
      </c>
      <c r="R250" s="3" t="s">
        <v>1780</v>
      </c>
      <c r="S250" s="3">
        <v>0</v>
      </c>
      <c r="T250" s="3" t="s">
        <v>1781</v>
      </c>
      <c r="W250" s="3">
        <v>8</v>
      </c>
    </row>
    <row r="251" spans="1:24" ht="11.25" customHeight="1" x14ac:dyDescent="0.2">
      <c r="A251" s="3">
        <v>1080028</v>
      </c>
      <c r="B251" s="3" t="s">
        <v>49</v>
      </c>
      <c r="C251" s="29">
        <v>12</v>
      </c>
      <c r="D251" s="3" t="s">
        <v>294</v>
      </c>
      <c r="E251" s="3">
        <v>2</v>
      </c>
      <c r="F251" s="3" t="s">
        <v>441</v>
      </c>
      <c r="G251" s="3">
        <v>1</v>
      </c>
      <c r="H251" s="3">
        <v>1</v>
      </c>
      <c r="I251" s="3">
        <v>0</v>
      </c>
      <c r="J251" s="3">
        <v>0</v>
      </c>
      <c r="K251" s="3">
        <v>0</v>
      </c>
      <c r="L251" s="3" t="s">
        <v>1782</v>
      </c>
      <c r="M251" s="3">
        <v>1</v>
      </c>
      <c r="N251" s="3" t="s">
        <v>1783</v>
      </c>
      <c r="O251" s="3">
        <v>1</v>
      </c>
      <c r="P251" s="3" t="s">
        <v>1784</v>
      </c>
      <c r="Q251" s="3">
        <v>0</v>
      </c>
      <c r="S251" s="3">
        <v>1</v>
      </c>
      <c r="T251" s="3" t="s">
        <v>1785</v>
      </c>
      <c r="U251" s="3">
        <v>1</v>
      </c>
      <c r="V251" s="3" t="s">
        <v>1786</v>
      </c>
      <c r="W251" s="3">
        <v>9</v>
      </c>
    </row>
    <row r="252" spans="1:24" ht="11.25" customHeight="1" x14ac:dyDescent="0.2">
      <c r="A252" s="3">
        <v>1080028</v>
      </c>
      <c r="B252" s="3" t="s">
        <v>49</v>
      </c>
      <c r="C252" s="29">
        <v>12</v>
      </c>
      <c r="D252" s="3" t="s">
        <v>305</v>
      </c>
      <c r="E252" s="3">
        <v>3</v>
      </c>
      <c r="F252" s="3" t="s">
        <v>441</v>
      </c>
      <c r="G252" s="3">
        <v>1</v>
      </c>
      <c r="H252" s="3">
        <v>1</v>
      </c>
      <c r="I252" s="3">
        <v>1</v>
      </c>
      <c r="J252" s="3">
        <v>0</v>
      </c>
      <c r="K252" s="3">
        <v>0</v>
      </c>
      <c r="L252" s="3" t="s">
        <v>1787</v>
      </c>
      <c r="M252" s="3">
        <v>1</v>
      </c>
      <c r="N252" s="3" t="s">
        <v>1788</v>
      </c>
      <c r="O252" s="3">
        <v>0</v>
      </c>
      <c r="Q252" s="3">
        <v>1</v>
      </c>
      <c r="R252" s="3" t="s">
        <v>1789</v>
      </c>
      <c r="S252" s="3">
        <v>1</v>
      </c>
      <c r="T252" s="3" t="s">
        <v>1790</v>
      </c>
      <c r="W252" s="3">
        <v>9</v>
      </c>
      <c r="X252" s="3" t="s">
        <v>1791</v>
      </c>
    </row>
    <row r="253" spans="1:24" ht="11.25" customHeight="1" x14ac:dyDescent="0.2">
      <c r="A253" s="3">
        <v>1080028</v>
      </c>
      <c r="B253" s="3" t="s">
        <v>49</v>
      </c>
      <c r="C253" s="29">
        <v>12</v>
      </c>
      <c r="D253" s="3" t="s">
        <v>306</v>
      </c>
      <c r="E253" s="3">
        <v>4</v>
      </c>
      <c r="F253" s="3" t="s">
        <v>442</v>
      </c>
      <c r="G253" s="3">
        <v>0</v>
      </c>
      <c r="H253" s="3">
        <v>1</v>
      </c>
      <c r="I253" s="3">
        <v>1</v>
      </c>
      <c r="J253" s="3">
        <v>0</v>
      </c>
      <c r="K253" s="3">
        <v>0</v>
      </c>
      <c r="L253" s="3" t="s">
        <v>1792</v>
      </c>
      <c r="M253" s="3">
        <v>1</v>
      </c>
      <c r="N253" s="3" t="s">
        <v>1793</v>
      </c>
      <c r="O253" s="3">
        <v>0</v>
      </c>
      <c r="Q253" s="3">
        <v>1</v>
      </c>
      <c r="R253" s="3" t="s">
        <v>1794</v>
      </c>
      <c r="S253" s="3">
        <v>1</v>
      </c>
      <c r="T253" s="3" t="s">
        <v>1795</v>
      </c>
      <c r="W253" s="3">
        <v>9</v>
      </c>
    </row>
    <row r="254" spans="1:24" ht="11.25" customHeight="1" x14ac:dyDescent="0.2">
      <c r="A254" s="3">
        <v>1080028</v>
      </c>
      <c r="B254" s="3" t="s">
        <v>49</v>
      </c>
      <c r="C254" s="29">
        <v>12</v>
      </c>
      <c r="D254" s="3" t="s">
        <v>307</v>
      </c>
      <c r="E254" s="3">
        <v>6</v>
      </c>
      <c r="F254" s="3" t="s">
        <v>442</v>
      </c>
      <c r="G254" s="3">
        <v>1</v>
      </c>
      <c r="H254" s="3">
        <v>1</v>
      </c>
      <c r="I254" s="3">
        <v>1</v>
      </c>
      <c r="J254" s="3">
        <v>0</v>
      </c>
      <c r="K254" s="3">
        <v>0</v>
      </c>
      <c r="L254" s="3" t="s">
        <v>1796</v>
      </c>
      <c r="M254" s="3">
        <v>1</v>
      </c>
      <c r="N254" s="3" t="s">
        <v>1797</v>
      </c>
      <c r="O254" s="3">
        <v>0</v>
      </c>
      <c r="Q254" s="3">
        <v>1</v>
      </c>
      <c r="R254" s="3" t="s">
        <v>1798</v>
      </c>
      <c r="S254" s="3">
        <v>0</v>
      </c>
      <c r="W254" s="3">
        <v>9</v>
      </c>
      <c r="X254" s="3" t="s">
        <v>1799</v>
      </c>
    </row>
    <row r="255" spans="1:24" x14ac:dyDescent="0.2">
      <c r="A255" s="3">
        <v>1080028</v>
      </c>
      <c r="B255" s="3" t="s">
        <v>49</v>
      </c>
      <c r="C255" s="29">
        <v>12</v>
      </c>
      <c r="D255" s="3" t="s">
        <v>308</v>
      </c>
      <c r="E255" s="3">
        <v>1</v>
      </c>
      <c r="F255" s="3" t="s">
        <v>441</v>
      </c>
      <c r="G255" s="3">
        <v>1</v>
      </c>
      <c r="H255" s="3">
        <v>1</v>
      </c>
      <c r="I255" s="3">
        <v>0</v>
      </c>
      <c r="J255" s="3">
        <v>0</v>
      </c>
      <c r="K255" s="3">
        <v>0</v>
      </c>
      <c r="L255" s="3" t="s">
        <v>1687</v>
      </c>
      <c r="M255" s="3">
        <v>1</v>
      </c>
      <c r="N255" s="3" t="s">
        <v>1800</v>
      </c>
      <c r="O255" s="3">
        <v>1</v>
      </c>
      <c r="P255" s="3" t="s">
        <v>1801</v>
      </c>
      <c r="Q255" s="3">
        <v>0</v>
      </c>
      <c r="S255" s="3">
        <v>1</v>
      </c>
      <c r="T255" s="3" t="s">
        <v>1802</v>
      </c>
      <c r="U255" s="3">
        <v>1</v>
      </c>
      <c r="V255" s="3" t="s">
        <v>1803</v>
      </c>
      <c r="W255" s="3">
        <v>9</v>
      </c>
    </row>
    <row r="256" spans="1:24" x14ac:dyDescent="0.2">
      <c r="A256" s="3">
        <v>1080032</v>
      </c>
      <c r="B256" s="3" t="s">
        <v>50</v>
      </c>
      <c r="C256" s="29">
        <v>72</v>
      </c>
      <c r="D256" s="3" t="s">
        <v>309</v>
      </c>
      <c r="E256" s="3">
        <v>1</v>
      </c>
      <c r="F256" s="3" t="s">
        <v>441</v>
      </c>
      <c r="G256" s="3">
        <v>1</v>
      </c>
      <c r="H256" s="3">
        <v>1</v>
      </c>
      <c r="I256" s="3">
        <v>0</v>
      </c>
      <c r="J256" s="3">
        <v>0</v>
      </c>
      <c r="K256" s="3">
        <v>0</v>
      </c>
      <c r="L256" s="3" t="s">
        <v>1804</v>
      </c>
      <c r="M256" s="3">
        <v>1</v>
      </c>
      <c r="N256" s="3" t="s">
        <v>1805</v>
      </c>
      <c r="O256" s="3">
        <v>1</v>
      </c>
      <c r="P256" s="3" t="s">
        <v>1806</v>
      </c>
      <c r="Q256" s="3">
        <v>1</v>
      </c>
      <c r="R256" s="3" t="s">
        <v>1807</v>
      </c>
      <c r="S256" s="3">
        <v>0</v>
      </c>
      <c r="U256" s="3">
        <v>1</v>
      </c>
      <c r="V256" s="3" t="s">
        <v>1808</v>
      </c>
      <c r="W256" s="3">
        <v>8</v>
      </c>
    </row>
    <row r="257" spans="1:24" ht="11.25" customHeight="1" x14ac:dyDescent="0.2">
      <c r="A257" s="3">
        <v>1080032</v>
      </c>
      <c r="B257" s="3" t="s">
        <v>50</v>
      </c>
      <c r="C257" s="29">
        <v>72</v>
      </c>
      <c r="D257" s="3" t="s">
        <v>224</v>
      </c>
      <c r="E257" s="3">
        <v>2</v>
      </c>
      <c r="F257" s="3" t="s">
        <v>442</v>
      </c>
      <c r="G257" s="3">
        <v>0</v>
      </c>
      <c r="H257" s="3">
        <v>1</v>
      </c>
      <c r="I257" s="3">
        <v>0</v>
      </c>
      <c r="J257" s="3">
        <v>0</v>
      </c>
      <c r="K257" s="3">
        <v>0</v>
      </c>
      <c r="L257" s="3" t="s">
        <v>1809</v>
      </c>
      <c r="M257" s="3">
        <v>1</v>
      </c>
      <c r="N257" s="3" t="s">
        <v>1810</v>
      </c>
      <c r="O257" s="3">
        <v>1</v>
      </c>
      <c r="P257" s="3" t="s">
        <v>1811</v>
      </c>
      <c r="Q257" s="3">
        <v>1</v>
      </c>
      <c r="R257" s="3" t="s">
        <v>1812</v>
      </c>
      <c r="S257" s="3">
        <v>1</v>
      </c>
      <c r="T257" s="3" t="s">
        <v>1813</v>
      </c>
      <c r="W257" s="3">
        <v>7</v>
      </c>
    </row>
    <row r="258" spans="1:24" ht="11.25" customHeight="1" x14ac:dyDescent="0.2">
      <c r="A258" s="3">
        <v>1080032</v>
      </c>
      <c r="B258" s="3" t="s">
        <v>50</v>
      </c>
      <c r="C258" s="29">
        <v>72</v>
      </c>
      <c r="D258" s="3" t="s">
        <v>212</v>
      </c>
      <c r="E258" s="3">
        <v>3</v>
      </c>
      <c r="F258" s="3" t="s">
        <v>442</v>
      </c>
      <c r="G258" s="3">
        <v>1</v>
      </c>
      <c r="H258" s="3">
        <v>1</v>
      </c>
      <c r="I258" s="3">
        <v>1</v>
      </c>
      <c r="J258" s="3">
        <v>0</v>
      </c>
      <c r="K258" s="3">
        <v>0</v>
      </c>
      <c r="M258" s="3">
        <v>1</v>
      </c>
      <c r="N258" s="3" t="s">
        <v>1814</v>
      </c>
      <c r="O258" s="3">
        <v>1</v>
      </c>
      <c r="P258" s="3" t="s">
        <v>1815</v>
      </c>
      <c r="Q258" s="3">
        <v>1</v>
      </c>
      <c r="R258" s="3" t="s">
        <v>1816</v>
      </c>
      <c r="S258" s="3">
        <v>1</v>
      </c>
      <c r="T258" s="3" t="s">
        <v>1817</v>
      </c>
      <c r="W258" s="3">
        <v>6</v>
      </c>
    </row>
    <row r="259" spans="1:24" ht="11.25" customHeight="1" x14ac:dyDescent="0.2">
      <c r="A259" s="3">
        <v>1080034</v>
      </c>
      <c r="B259" s="3" t="s">
        <v>51</v>
      </c>
      <c r="C259" s="29">
        <v>94</v>
      </c>
      <c r="D259" s="3" t="s">
        <v>166</v>
      </c>
      <c r="E259" s="3">
        <v>8</v>
      </c>
      <c r="F259" s="3" t="s">
        <v>442</v>
      </c>
      <c r="G259" s="3">
        <v>0</v>
      </c>
      <c r="H259" s="3">
        <v>1</v>
      </c>
      <c r="I259" s="3">
        <v>1</v>
      </c>
      <c r="J259" s="3">
        <v>1</v>
      </c>
      <c r="K259" s="3">
        <v>0</v>
      </c>
      <c r="L259" s="3" t="s">
        <v>1818</v>
      </c>
      <c r="M259" s="3">
        <v>1</v>
      </c>
      <c r="N259" s="3" t="s">
        <v>1819</v>
      </c>
      <c r="O259" s="3">
        <v>1</v>
      </c>
      <c r="P259" s="3" t="s">
        <v>1820</v>
      </c>
      <c r="Q259" s="3">
        <v>1</v>
      </c>
      <c r="R259" s="3" t="s">
        <v>1821</v>
      </c>
      <c r="S259" s="3">
        <v>1</v>
      </c>
      <c r="T259" s="3" t="s">
        <v>1822</v>
      </c>
      <c r="U259" s="3">
        <v>1</v>
      </c>
      <c r="V259" s="3" t="s">
        <v>1823</v>
      </c>
      <c r="W259" s="3">
        <v>9</v>
      </c>
      <c r="X259" s="3" t="s">
        <v>1824</v>
      </c>
    </row>
    <row r="260" spans="1:24" ht="11.25" customHeight="1" x14ac:dyDescent="0.2">
      <c r="A260" s="3">
        <v>1080034</v>
      </c>
      <c r="B260" s="3" t="s">
        <v>51</v>
      </c>
      <c r="C260" s="29">
        <v>94</v>
      </c>
      <c r="D260" s="3" t="s">
        <v>211</v>
      </c>
      <c r="E260" s="3">
        <v>2</v>
      </c>
      <c r="F260" s="3" t="s">
        <v>441</v>
      </c>
      <c r="G260" s="3">
        <v>0</v>
      </c>
      <c r="H260" s="3">
        <v>1</v>
      </c>
      <c r="I260" s="3">
        <v>0</v>
      </c>
      <c r="J260" s="3">
        <v>0</v>
      </c>
      <c r="K260" s="3">
        <v>0</v>
      </c>
      <c r="L260" s="3" t="s">
        <v>1618</v>
      </c>
      <c r="M260" s="3">
        <v>1</v>
      </c>
      <c r="N260" s="3" t="s">
        <v>1825</v>
      </c>
      <c r="O260" s="3">
        <v>1</v>
      </c>
      <c r="P260" s="3" t="s">
        <v>1826</v>
      </c>
      <c r="Q260" s="3">
        <v>1</v>
      </c>
      <c r="R260" s="3" t="s">
        <v>1827</v>
      </c>
      <c r="S260" s="3">
        <v>1</v>
      </c>
      <c r="T260" s="3" t="s">
        <v>1828</v>
      </c>
      <c r="U260" s="3">
        <v>1</v>
      </c>
      <c r="V260" s="3" t="s">
        <v>1829</v>
      </c>
      <c r="W260" s="3">
        <v>9</v>
      </c>
      <c r="X260" s="3" t="s">
        <v>1830</v>
      </c>
    </row>
    <row r="261" spans="1:24" x14ac:dyDescent="0.2">
      <c r="A261" s="3">
        <v>1080034</v>
      </c>
      <c r="B261" s="3" t="s">
        <v>51</v>
      </c>
      <c r="C261" s="29">
        <v>94</v>
      </c>
      <c r="D261" s="3" t="s">
        <v>310</v>
      </c>
      <c r="E261" s="3">
        <v>3</v>
      </c>
      <c r="F261" s="3" t="s">
        <v>442</v>
      </c>
      <c r="G261" s="3">
        <v>1</v>
      </c>
      <c r="H261" s="3">
        <v>1</v>
      </c>
      <c r="I261" s="3">
        <v>1</v>
      </c>
      <c r="J261" s="3">
        <v>0</v>
      </c>
      <c r="K261" s="3">
        <v>0</v>
      </c>
      <c r="L261" s="3" t="s">
        <v>1831</v>
      </c>
      <c r="M261" s="3">
        <v>1</v>
      </c>
      <c r="N261" s="3" t="s">
        <v>1832</v>
      </c>
      <c r="O261" s="3">
        <v>1</v>
      </c>
      <c r="P261" s="3" t="s">
        <v>1833</v>
      </c>
      <c r="Q261" s="3">
        <v>1</v>
      </c>
      <c r="R261" s="3" t="s">
        <v>1834</v>
      </c>
      <c r="S261" s="3">
        <v>1</v>
      </c>
      <c r="T261" s="3" t="s">
        <v>1835</v>
      </c>
      <c r="W261" s="3">
        <v>9</v>
      </c>
      <c r="X261" s="3" t="s">
        <v>1836</v>
      </c>
    </row>
    <row r="262" spans="1:24" x14ac:dyDescent="0.2">
      <c r="A262" s="3">
        <v>1080034</v>
      </c>
      <c r="B262" s="3" t="s">
        <v>51</v>
      </c>
      <c r="C262" s="29">
        <v>94</v>
      </c>
      <c r="D262" s="3" t="s">
        <v>181</v>
      </c>
      <c r="E262" s="3">
        <v>4</v>
      </c>
      <c r="F262" s="3" t="s">
        <v>442</v>
      </c>
      <c r="G262" s="3">
        <v>0</v>
      </c>
      <c r="H262" s="3">
        <v>1</v>
      </c>
      <c r="I262" s="3">
        <v>1</v>
      </c>
      <c r="J262" s="3">
        <v>0</v>
      </c>
      <c r="K262" s="3">
        <v>0</v>
      </c>
      <c r="L262" s="3" t="s">
        <v>1837</v>
      </c>
      <c r="M262" s="3">
        <v>1</v>
      </c>
      <c r="N262" s="3" t="s">
        <v>1838</v>
      </c>
      <c r="O262" s="3">
        <v>0</v>
      </c>
      <c r="Q262" s="3">
        <v>1</v>
      </c>
      <c r="R262" s="3" t="s">
        <v>1839</v>
      </c>
      <c r="S262" s="3">
        <v>1</v>
      </c>
      <c r="T262" s="3" t="s">
        <v>1840</v>
      </c>
      <c r="W262" s="3">
        <v>10</v>
      </c>
    </row>
    <row r="263" spans="1:24" ht="11.25" customHeight="1" x14ac:dyDescent="0.2">
      <c r="A263" s="3">
        <v>1080034</v>
      </c>
      <c r="B263" s="3" t="s">
        <v>51</v>
      </c>
      <c r="C263" s="29">
        <v>94</v>
      </c>
      <c r="D263" s="3" t="s">
        <v>304</v>
      </c>
      <c r="E263" s="3">
        <v>5</v>
      </c>
      <c r="F263" s="3" t="s">
        <v>442</v>
      </c>
      <c r="G263" s="3">
        <v>0</v>
      </c>
      <c r="H263" s="3">
        <v>1</v>
      </c>
      <c r="I263" s="3">
        <v>1</v>
      </c>
      <c r="J263" s="3">
        <v>1</v>
      </c>
      <c r="K263" s="3">
        <v>0</v>
      </c>
      <c r="L263" s="3" t="s">
        <v>1841</v>
      </c>
      <c r="M263" s="3">
        <v>1</v>
      </c>
      <c r="N263" s="3" t="s">
        <v>1842</v>
      </c>
      <c r="O263" s="3">
        <v>0</v>
      </c>
      <c r="Q263" s="3">
        <v>1</v>
      </c>
      <c r="R263" s="3" t="s">
        <v>1843</v>
      </c>
      <c r="S263" s="3">
        <v>0</v>
      </c>
      <c r="W263" s="3">
        <v>10</v>
      </c>
      <c r="X263" s="3" t="s">
        <v>1844</v>
      </c>
    </row>
    <row r="264" spans="1:24" ht="11.25" customHeight="1" x14ac:dyDescent="0.2">
      <c r="A264" s="3">
        <v>1080034</v>
      </c>
      <c r="B264" s="3" t="s">
        <v>51</v>
      </c>
      <c r="C264" s="29">
        <v>94</v>
      </c>
      <c r="D264" s="3" t="s">
        <v>311</v>
      </c>
      <c r="E264" s="3">
        <v>6</v>
      </c>
      <c r="F264" s="3" t="s">
        <v>442</v>
      </c>
      <c r="G264" s="3">
        <v>1</v>
      </c>
      <c r="H264" s="3">
        <v>1</v>
      </c>
      <c r="I264" s="3">
        <v>1</v>
      </c>
      <c r="J264" s="3">
        <v>1</v>
      </c>
      <c r="K264" s="3">
        <v>0</v>
      </c>
      <c r="L264" s="3" t="s">
        <v>1845</v>
      </c>
      <c r="M264" s="3">
        <v>0</v>
      </c>
      <c r="O264" s="3">
        <v>0</v>
      </c>
      <c r="Q264" s="3">
        <v>1</v>
      </c>
      <c r="R264" s="3" t="s">
        <v>1846</v>
      </c>
      <c r="S264" s="3">
        <v>1</v>
      </c>
      <c r="T264" s="3" t="s">
        <v>1847</v>
      </c>
      <c r="W264" s="3">
        <v>10</v>
      </c>
      <c r="X264" s="3" t="s">
        <v>1848</v>
      </c>
    </row>
    <row r="265" spans="1:24" ht="11.25" customHeight="1" x14ac:dyDescent="0.2">
      <c r="A265" s="3">
        <v>1080034</v>
      </c>
      <c r="B265" s="3" t="s">
        <v>51</v>
      </c>
      <c r="C265" s="29">
        <v>94</v>
      </c>
      <c r="D265" s="3" t="s">
        <v>256</v>
      </c>
      <c r="E265" s="3">
        <v>7</v>
      </c>
      <c r="F265" s="3" t="s">
        <v>442</v>
      </c>
      <c r="G265" s="3">
        <v>0</v>
      </c>
      <c r="H265" s="3">
        <v>1</v>
      </c>
      <c r="I265" s="3">
        <v>1</v>
      </c>
      <c r="J265" s="3">
        <v>0</v>
      </c>
      <c r="K265" s="3">
        <v>0</v>
      </c>
      <c r="L265" s="3" t="s">
        <v>1849</v>
      </c>
      <c r="M265" s="3">
        <v>1</v>
      </c>
      <c r="N265" s="3" t="s">
        <v>1850</v>
      </c>
      <c r="O265" s="3">
        <v>0</v>
      </c>
      <c r="Q265" s="3">
        <v>1</v>
      </c>
      <c r="R265" s="3" t="s">
        <v>1851</v>
      </c>
      <c r="S265" s="3">
        <v>1</v>
      </c>
      <c r="T265" s="3" t="s">
        <v>1852</v>
      </c>
      <c r="W265" s="3">
        <v>10</v>
      </c>
      <c r="X265" s="3" t="s">
        <v>1853</v>
      </c>
    </row>
    <row r="266" spans="1:24" x14ac:dyDescent="0.2">
      <c r="A266" s="3">
        <v>1080034</v>
      </c>
      <c r="B266" s="3" t="s">
        <v>51</v>
      </c>
      <c r="C266" s="29">
        <v>94</v>
      </c>
      <c r="D266" s="3" t="s">
        <v>312</v>
      </c>
      <c r="E266" s="3">
        <v>9</v>
      </c>
      <c r="F266" s="3" t="s">
        <v>442</v>
      </c>
      <c r="G266" s="3">
        <v>0</v>
      </c>
      <c r="H266" s="3">
        <v>1</v>
      </c>
      <c r="I266" s="3">
        <v>1</v>
      </c>
      <c r="J266" s="3">
        <v>0</v>
      </c>
      <c r="K266" s="3">
        <v>0</v>
      </c>
      <c r="L266" s="3" t="s">
        <v>1854</v>
      </c>
      <c r="M266" s="3">
        <v>1</v>
      </c>
      <c r="N266" s="3" t="s">
        <v>1855</v>
      </c>
      <c r="O266" s="3">
        <v>1</v>
      </c>
      <c r="P266" s="3" t="s">
        <v>1856</v>
      </c>
      <c r="Q266" s="3">
        <v>1</v>
      </c>
      <c r="R266" s="3" t="s">
        <v>1857</v>
      </c>
      <c r="S266" s="3">
        <v>0</v>
      </c>
      <c r="W266" s="3">
        <v>10</v>
      </c>
    </row>
    <row r="267" spans="1:24" x14ac:dyDescent="0.2">
      <c r="A267" s="3">
        <v>1080034</v>
      </c>
      <c r="B267" s="3" t="s">
        <v>51</v>
      </c>
      <c r="C267" s="29">
        <v>94</v>
      </c>
      <c r="D267" s="3" t="s">
        <v>313</v>
      </c>
      <c r="E267" s="3">
        <v>1</v>
      </c>
      <c r="F267" s="3" t="s">
        <v>441</v>
      </c>
      <c r="G267" s="3">
        <v>0</v>
      </c>
      <c r="H267" s="3">
        <v>1</v>
      </c>
      <c r="I267" s="3">
        <v>0</v>
      </c>
      <c r="J267" s="3">
        <v>0</v>
      </c>
      <c r="K267" s="3">
        <v>0</v>
      </c>
      <c r="L267" s="3" t="s">
        <v>1858</v>
      </c>
      <c r="M267" s="3">
        <v>1</v>
      </c>
      <c r="N267" s="3" t="s">
        <v>1859</v>
      </c>
      <c r="O267" s="3">
        <v>1</v>
      </c>
      <c r="P267" s="3" t="s">
        <v>1860</v>
      </c>
      <c r="Q267" s="3">
        <v>0</v>
      </c>
      <c r="S267" s="3">
        <v>0</v>
      </c>
      <c r="U267" s="3">
        <v>1</v>
      </c>
      <c r="V267" s="3" t="s">
        <v>1861</v>
      </c>
      <c r="X267" s="3" t="s">
        <v>1862</v>
      </c>
    </row>
    <row r="268" spans="1:24" ht="11.25" customHeight="1" x14ac:dyDescent="0.2">
      <c r="A268" s="3">
        <v>1080034</v>
      </c>
      <c r="B268" s="3" t="s">
        <v>51</v>
      </c>
      <c r="C268" s="3">
        <v>94</v>
      </c>
      <c r="D268" s="3" t="s">
        <v>314</v>
      </c>
      <c r="E268" s="3">
        <v>11</v>
      </c>
      <c r="F268" s="3" t="s">
        <v>442</v>
      </c>
      <c r="G268" s="3">
        <v>0</v>
      </c>
      <c r="H268" s="3">
        <v>1</v>
      </c>
      <c r="I268" s="3">
        <v>1</v>
      </c>
      <c r="J268" s="3">
        <v>0</v>
      </c>
      <c r="K268" s="3">
        <v>0</v>
      </c>
      <c r="L268" s="3" t="s">
        <v>1863</v>
      </c>
      <c r="M268" s="4">
        <v>1</v>
      </c>
      <c r="N268" s="3" t="s">
        <v>1864</v>
      </c>
      <c r="O268" s="4">
        <v>1</v>
      </c>
      <c r="P268" s="3" t="s">
        <v>1865</v>
      </c>
      <c r="Q268" s="4">
        <v>1</v>
      </c>
      <c r="R268" s="3" t="s">
        <v>1866</v>
      </c>
      <c r="S268" s="4">
        <v>1</v>
      </c>
      <c r="T268" s="3" t="s">
        <v>1867</v>
      </c>
      <c r="W268" s="3">
        <v>10</v>
      </c>
      <c r="X268" s="3" t="s">
        <v>1868</v>
      </c>
    </row>
    <row r="269" spans="1:24" ht="11.25" customHeight="1" x14ac:dyDescent="0.2">
      <c r="A269" s="3">
        <v>1080034</v>
      </c>
      <c r="B269" s="3" t="s">
        <v>51</v>
      </c>
      <c r="C269" s="3">
        <v>94</v>
      </c>
      <c r="D269" s="3" t="s">
        <v>270</v>
      </c>
      <c r="E269" s="3">
        <v>10</v>
      </c>
      <c r="F269" s="3" t="s">
        <v>442</v>
      </c>
      <c r="G269" s="3">
        <v>0</v>
      </c>
      <c r="H269" s="3">
        <v>1</v>
      </c>
      <c r="I269" s="3">
        <v>1</v>
      </c>
      <c r="J269" s="3">
        <v>0</v>
      </c>
      <c r="K269" s="3">
        <v>0</v>
      </c>
      <c r="L269" s="3" t="s">
        <v>1854</v>
      </c>
      <c r="M269" s="4">
        <v>1</v>
      </c>
      <c r="N269" s="3" t="s">
        <v>1869</v>
      </c>
      <c r="O269" s="4">
        <v>0</v>
      </c>
      <c r="Q269" s="4">
        <v>1</v>
      </c>
      <c r="R269" s="3" t="s">
        <v>1870</v>
      </c>
      <c r="S269" s="4">
        <v>1</v>
      </c>
      <c r="T269" s="3" t="s">
        <v>1871</v>
      </c>
      <c r="W269" s="3">
        <v>10</v>
      </c>
    </row>
    <row r="270" spans="1:24" ht="11.25" customHeight="1" x14ac:dyDescent="0.2">
      <c r="A270" s="4">
        <v>1080038</v>
      </c>
      <c r="B270" s="4" t="s">
        <v>52</v>
      </c>
      <c r="C270" s="31">
        <v>71</v>
      </c>
      <c r="D270" s="4" t="s">
        <v>315</v>
      </c>
      <c r="E270" s="4">
        <v>7</v>
      </c>
      <c r="F270" s="4" t="s">
        <v>442</v>
      </c>
      <c r="G270" s="4">
        <v>0</v>
      </c>
      <c r="H270" s="4">
        <v>1</v>
      </c>
      <c r="I270" s="4">
        <v>1</v>
      </c>
      <c r="J270" s="4">
        <v>0</v>
      </c>
      <c r="K270" s="4">
        <v>0</v>
      </c>
      <c r="L270" s="4" t="s">
        <v>1872</v>
      </c>
      <c r="M270" s="4">
        <v>0</v>
      </c>
      <c r="N270" s="4" t="s">
        <v>1873</v>
      </c>
      <c r="O270" s="4">
        <v>0</v>
      </c>
      <c r="P270" s="4"/>
      <c r="Q270" s="4">
        <v>1</v>
      </c>
      <c r="R270" s="4" t="s">
        <v>1874</v>
      </c>
      <c r="S270" s="4">
        <v>0</v>
      </c>
      <c r="T270" s="4"/>
      <c r="U270" s="4"/>
      <c r="V270" s="4"/>
      <c r="W270" s="4">
        <v>8</v>
      </c>
      <c r="X270" s="4"/>
    </row>
    <row r="271" spans="1:24" x14ac:dyDescent="0.2">
      <c r="A271" s="3">
        <v>1080038</v>
      </c>
      <c r="B271" s="3" t="s">
        <v>52</v>
      </c>
      <c r="C271" s="29">
        <v>71</v>
      </c>
      <c r="D271" s="3" t="s">
        <v>306</v>
      </c>
      <c r="E271" s="3">
        <v>2</v>
      </c>
      <c r="F271" s="3" t="s">
        <v>441</v>
      </c>
      <c r="G271" s="3">
        <v>0</v>
      </c>
      <c r="H271" s="3">
        <v>1</v>
      </c>
      <c r="I271" s="3">
        <v>0</v>
      </c>
      <c r="J271" s="3">
        <v>0</v>
      </c>
      <c r="K271" s="3">
        <v>0</v>
      </c>
      <c r="L271" s="3" t="s">
        <v>1875</v>
      </c>
      <c r="M271" s="3">
        <v>0</v>
      </c>
      <c r="N271" s="3" t="s">
        <v>1876</v>
      </c>
      <c r="O271" s="3">
        <v>1</v>
      </c>
      <c r="P271" s="3" t="s">
        <v>1877</v>
      </c>
      <c r="Q271" s="3">
        <v>0</v>
      </c>
      <c r="S271" s="3">
        <v>1</v>
      </c>
      <c r="T271" s="3" t="s">
        <v>1878</v>
      </c>
      <c r="W271" s="3">
        <v>8</v>
      </c>
    </row>
    <row r="272" spans="1:24" x14ac:dyDescent="0.2">
      <c r="A272" s="3">
        <v>1080038</v>
      </c>
      <c r="B272" s="3" t="s">
        <v>52</v>
      </c>
      <c r="C272" s="29">
        <v>71</v>
      </c>
      <c r="D272" s="3" t="s">
        <v>141</v>
      </c>
      <c r="E272" s="3">
        <v>5</v>
      </c>
      <c r="F272" s="3" t="s">
        <v>442</v>
      </c>
      <c r="G272" s="3">
        <v>1</v>
      </c>
      <c r="H272" s="3">
        <v>1</v>
      </c>
      <c r="I272" s="3">
        <v>1</v>
      </c>
      <c r="J272" s="3">
        <v>0</v>
      </c>
      <c r="K272" s="3">
        <v>0</v>
      </c>
      <c r="L272" s="3" t="s">
        <v>1879</v>
      </c>
      <c r="M272" s="3">
        <v>1</v>
      </c>
      <c r="N272" s="3" t="s">
        <v>1880</v>
      </c>
      <c r="O272" s="3">
        <v>0</v>
      </c>
      <c r="Q272" s="3">
        <v>1</v>
      </c>
      <c r="R272" s="3" t="s">
        <v>1881</v>
      </c>
      <c r="S272" s="3">
        <v>0</v>
      </c>
      <c r="W272" s="3">
        <v>8</v>
      </c>
    </row>
    <row r="273" spans="1:24" ht="11.25" customHeight="1" x14ac:dyDescent="0.2">
      <c r="A273" s="3">
        <v>1080038</v>
      </c>
      <c r="B273" s="3" t="s">
        <v>52</v>
      </c>
      <c r="C273" s="29">
        <v>71</v>
      </c>
      <c r="D273" s="3" t="s">
        <v>316</v>
      </c>
      <c r="E273" s="3">
        <v>6</v>
      </c>
      <c r="F273" s="3" t="s">
        <v>442</v>
      </c>
      <c r="G273" s="3">
        <v>0</v>
      </c>
      <c r="H273" s="3">
        <v>1</v>
      </c>
      <c r="I273" s="3">
        <v>0</v>
      </c>
      <c r="J273" s="3">
        <v>0</v>
      </c>
      <c r="K273" s="3">
        <v>0</v>
      </c>
      <c r="L273" s="3" t="s">
        <v>1882</v>
      </c>
      <c r="M273" s="3">
        <v>1</v>
      </c>
      <c r="N273" s="3" t="s">
        <v>1883</v>
      </c>
      <c r="O273" s="3">
        <v>0</v>
      </c>
      <c r="Q273" s="3">
        <v>1</v>
      </c>
      <c r="R273" s="3" t="s">
        <v>1884</v>
      </c>
      <c r="S273" s="3">
        <v>0</v>
      </c>
      <c r="W273" s="3">
        <v>8</v>
      </c>
      <c r="X273" s="3" t="s">
        <v>1885</v>
      </c>
    </row>
    <row r="274" spans="1:24" x14ac:dyDescent="0.2">
      <c r="A274" s="3">
        <v>1080038</v>
      </c>
      <c r="B274" s="3" t="s">
        <v>52</v>
      </c>
      <c r="C274" s="29">
        <v>71</v>
      </c>
      <c r="D274" s="3" t="s">
        <v>241</v>
      </c>
      <c r="E274" s="3">
        <v>3</v>
      </c>
      <c r="F274" s="3" t="s">
        <v>442</v>
      </c>
      <c r="G274" s="3">
        <v>1</v>
      </c>
      <c r="H274" s="3">
        <v>1</v>
      </c>
      <c r="I274" s="3">
        <v>1</v>
      </c>
      <c r="J274" s="3">
        <v>0</v>
      </c>
      <c r="K274" s="3">
        <v>0</v>
      </c>
      <c r="L274" s="3" t="s">
        <v>1886</v>
      </c>
      <c r="M274" s="3">
        <v>0</v>
      </c>
      <c r="N274" s="3" t="s">
        <v>1887</v>
      </c>
      <c r="O274" s="3">
        <v>0</v>
      </c>
      <c r="Q274" s="3">
        <v>1</v>
      </c>
      <c r="R274" s="3" t="s">
        <v>1888</v>
      </c>
      <c r="S274" s="3">
        <v>0</v>
      </c>
      <c r="U274" s="3">
        <v>1</v>
      </c>
      <c r="V274" s="3" t="s">
        <v>1889</v>
      </c>
      <c r="W274" s="3">
        <v>7</v>
      </c>
    </row>
    <row r="275" spans="1:24" x14ac:dyDescent="0.2">
      <c r="A275" s="3">
        <v>1080038</v>
      </c>
      <c r="B275" s="3" t="s">
        <v>52</v>
      </c>
      <c r="C275" s="29">
        <v>71</v>
      </c>
      <c r="D275" s="3" t="s">
        <v>269</v>
      </c>
      <c r="E275" s="3">
        <v>6</v>
      </c>
      <c r="F275" s="3" t="s">
        <v>442</v>
      </c>
      <c r="G275" s="3">
        <v>0</v>
      </c>
      <c r="H275" s="3">
        <v>1</v>
      </c>
      <c r="I275" s="3">
        <v>1</v>
      </c>
      <c r="J275" s="3">
        <v>0</v>
      </c>
      <c r="K275" s="3">
        <v>0</v>
      </c>
      <c r="L275" s="3" t="s">
        <v>1890</v>
      </c>
      <c r="M275" s="3">
        <v>0</v>
      </c>
      <c r="N275" s="3" t="s">
        <v>1891</v>
      </c>
      <c r="O275" s="3">
        <v>0</v>
      </c>
      <c r="Q275" s="3">
        <v>1</v>
      </c>
      <c r="R275" s="3" t="s">
        <v>1892</v>
      </c>
      <c r="S275" s="3">
        <v>0</v>
      </c>
      <c r="W275" s="3">
        <v>8</v>
      </c>
    </row>
    <row r="276" spans="1:24" x14ac:dyDescent="0.2">
      <c r="A276" s="3">
        <v>1080038</v>
      </c>
      <c r="B276" s="3" t="s">
        <v>52</v>
      </c>
      <c r="C276" s="29">
        <v>71</v>
      </c>
      <c r="D276" s="3" t="s">
        <v>317</v>
      </c>
      <c r="E276" s="3">
        <v>1</v>
      </c>
      <c r="F276" s="3" t="s">
        <v>441</v>
      </c>
      <c r="G276" s="3">
        <v>0</v>
      </c>
      <c r="H276" s="3">
        <v>1</v>
      </c>
      <c r="I276" s="3">
        <v>0</v>
      </c>
      <c r="J276" s="3">
        <v>0</v>
      </c>
      <c r="K276" s="3">
        <v>0</v>
      </c>
      <c r="L276" s="3" t="s">
        <v>1893</v>
      </c>
      <c r="M276" s="3">
        <v>1</v>
      </c>
      <c r="N276" s="3" t="s">
        <v>1894</v>
      </c>
      <c r="O276" s="3">
        <v>1</v>
      </c>
      <c r="P276" s="3" t="s">
        <v>1895</v>
      </c>
      <c r="Q276" s="3">
        <v>0</v>
      </c>
      <c r="S276" s="3">
        <v>0</v>
      </c>
      <c r="U276" s="3">
        <v>1</v>
      </c>
      <c r="V276" s="3" t="s">
        <v>1896</v>
      </c>
      <c r="W276" s="3">
        <v>8</v>
      </c>
    </row>
    <row r="277" spans="1:24" x14ac:dyDescent="0.2">
      <c r="A277" s="3">
        <v>1080039</v>
      </c>
      <c r="B277" s="3" t="s">
        <v>53</v>
      </c>
      <c r="C277" s="29">
        <v>72</v>
      </c>
      <c r="D277" s="3" t="s">
        <v>318</v>
      </c>
      <c r="E277" s="3">
        <v>6</v>
      </c>
      <c r="F277" s="3" t="s">
        <v>442</v>
      </c>
      <c r="G277" s="3">
        <v>1</v>
      </c>
      <c r="H277" s="3">
        <v>1</v>
      </c>
      <c r="I277" s="3">
        <v>0</v>
      </c>
      <c r="J277" s="3">
        <v>0</v>
      </c>
      <c r="K277" s="3">
        <v>0</v>
      </c>
      <c r="L277" s="3" t="s">
        <v>1897</v>
      </c>
      <c r="M277" s="3">
        <v>1</v>
      </c>
      <c r="N277" s="3" t="s">
        <v>1898</v>
      </c>
      <c r="O277" s="3">
        <v>1</v>
      </c>
      <c r="P277" s="3" t="s">
        <v>1899</v>
      </c>
      <c r="Q277" s="3">
        <v>1</v>
      </c>
      <c r="R277" s="3" t="s">
        <v>1900</v>
      </c>
      <c r="S277" s="3">
        <v>1</v>
      </c>
      <c r="T277" s="3" t="s">
        <v>1901</v>
      </c>
      <c r="W277" s="3">
        <v>8</v>
      </c>
    </row>
    <row r="278" spans="1:24" x14ac:dyDescent="0.2">
      <c r="A278" s="3">
        <v>1080039</v>
      </c>
      <c r="B278" s="3" t="s">
        <v>53</v>
      </c>
      <c r="C278" s="29">
        <v>72</v>
      </c>
      <c r="D278" s="3" t="s">
        <v>132</v>
      </c>
      <c r="E278" s="3">
        <v>1</v>
      </c>
      <c r="F278" s="3" t="s">
        <v>441</v>
      </c>
      <c r="G278" s="3">
        <v>1</v>
      </c>
      <c r="H278" s="3">
        <v>1</v>
      </c>
      <c r="I278" s="3">
        <v>0</v>
      </c>
      <c r="J278" s="3">
        <v>0</v>
      </c>
      <c r="K278" s="3">
        <v>0</v>
      </c>
      <c r="L278" s="3" t="s">
        <v>1902</v>
      </c>
      <c r="M278" s="3">
        <v>1</v>
      </c>
      <c r="N278" s="3" t="s">
        <v>1903</v>
      </c>
      <c r="O278" s="3">
        <v>1</v>
      </c>
      <c r="P278" s="3" t="s">
        <v>1904</v>
      </c>
      <c r="Q278" s="3">
        <v>1</v>
      </c>
      <c r="R278" s="3" t="s">
        <v>1905</v>
      </c>
      <c r="S278" s="3">
        <v>0</v>
      </c>
      <c r="U278" s="3">
        <v>1</v>
      </c>
      <c r="V278" s="3" t="s">
        <v>1906</v>
      </c>
      <c r="W278" s="3">
        <v>5</v>
      </c>
    </row>
    <row r="279" spans="1:24" x14ac:dyDescent="0.2">
      <c r="A279" s="3">
        <v>1080039</v>
      </c>
      <c r="B279" s="3" t="s">
        <v>53</v>
      </c>
      <c r="C279" s="29">
        <v>72</v>
      </c>
      <c r="D279" s="3" t="s">
        <v>319</v>
      </c>
      <c r="E279" s="3">
        <v>2</v>
      </c>
      <c r="F279" s="3" t="s">
        <v>441</v>
      </c>
      <c r="G279" s="3">
        <v>1</v>
      </c>
      <c r="H279" s="3">
        <v>1</v>
      </c>
      <c r="I279" s="3">
        <v>0</v>
      </c>
      <c r="J279" s="3">
        <v>0</v>
      </c>
      <c r="K279" s="3">
        <v>0</v>
      </c>
      <c r="L279" s="3" t="s">
        <v>1907</v>
      </c>
      <c r="M279" s="3">
        <v>1</v>
      </c>
      <c r="N279" s="3" t="s">
        <v>1908</v>
      </c>
      <c r="O279" s="3">
        <v>1</v>
      </c>
      <c r="P279" s="3" t="s">
        <v>1909</v>
      </c>
      <c r="Q279" s="3">
        <v>1</v>
      </c>
      <c r="R279" s="3" t="s">
        <v>1910</v>
      </c>
      <c r="S279" s="3">
        <v>1</v>
      </c>
      <c r="T279" s="3" t="s">
        <v>1911</v>
      </c>
      <c r="W279" s="3">
        <v>5</v>
      </c>
    </row>
    <row r="280" spans="1:24" ht="11.25" customHeight="1" x14ac:dyDescent="0.2">
      <c r="A280" s="3">
        <v>1080039</v>
      </c>
      <c r="B280" s="3" t="s">
        <v>53</v>
      </c>
      <c r="C280" s="29">
        <v>72</v>
      </c>
      <c r="D280" s="3" t="s">
        <v>320</v>
      </c>
      <c r="E280" s="3">
        <v>3</v>
      </c>
      <c r="F280" s="3" t="s">
        <v>442</v>
      </c>
      <c r="G280" s="3">
        <v>1</v>
      </c>
      <c r="H280" s="3">
        <v>1</v>
      </c>
      <c r="I280" s="3">
        <v>0</v>
      </c>
      <c r="J280" s="3">
        <v>0</v>
      </c>
      <c r="K280" s="3">
        <v>0</v>
      </c>
      <c r="L280" s="3" t="s">
        <v>1912</v>
      </c>
      <c r="M280" s="3">
        <v>1</v>
      </c>
      <c r="N280" s="3" t="s">
        <v>1913</v>
      </c>
      <c r="O280" s="3">
        <v>1</v>
      </c>
      <c r="P280" s="3" t="s">
        <v>1914</v>
      </c>
      <c r="Q280" s="3">
        <v>1</v>
      </c>
      <c r="R280" s="3" t="s">
        <v>1915</v>
      </c>
      <c r="S280" s="3">
        <v>0</v>
      </c>
      <c r="U280" s="3">
        <v>1</v>
      </c>
      <c r="V280" s="3" t="s">
        <v>1916</v>
      </c>
      <c r="W280" s="3">
        <v>8</v>
      </c>
    </row>
    <row r="281" spans="1:24" ht="11.25" customHeight="1" x14ac:dyDescent="0.2">
      <c r="A281" s="3">
        <v>1080039</v>
      </c>
      <c r="B281" s="3" t="s">
        <v>53</v>
      </c>
      <c r="C281" s="29">
        <v>72</v>
      </c>
      <c r="D281" s="3" t="s">
        <v>281</v>
      </c>
      <c r="E281" s="3">
        <v>4</v>
      </c>
      <c r="F281" s="3" t="s">
        <v>442</v>
      </c>
      <c r="G281" s="3">
        <v>1</v>
      </c>
      <c r="H281" s="3">
        <v>1</v>
      </c>
      <c r="I281" s="3">
        <v>0</v>
      </c>
      <c r="J281" s="3">
        <v>0</v>
      </c>
      <c r="K281" s="3">
        <v>0</v>
      </c>
      <c r="L281" s="3" t="s">
        <v>1917</v>
      </c>
      <c r="M281" s="3">
        <v>1</v>
      </c>
      <c r="N281" s="3" t="s">
        <v>1918</v>
      </c>
      <c r="O281" s="3">
        <v>1</v>
      </c>
      <c r="P281" s="3" t="s">
        <v>1919</v>
      </c>
      <c r="Q281" s="3">
        <v>1</v>
      </c>
      <c r="R281" s="3" t="s">
        <v>1920</v>
      </c>
      <c r="S281" s="3">
        <v>1</v>
      </c>
      <c r="T281" s="3" t="s">
        <v>1921</v>
      </c>
      <c r="W281" s="3">
        <v>8</v>
      </c>
    </row>
    <row r="282" spans="1:24" ht="11.25" customHeight="1" x14ac:dyDescent="0.2">
      <c r="A282" s="3">
        <v>1080039</v>
      </c>
      <c r="B282" s="3" t="s">
        <v>53</v>
      </c>
      <c r="C282" s="29">
        <v>72</v>
      </c>
      <c r="D282" s="3" t="s">
        <v>181</v>
      </c>
      <c r="E282" s="3">
        <v>5</v>
      </c>
      <c r="F282" s="3" t="s">
        <v>442</v>
      </c>
      <c r="G282" s="3">
        <v>1</v>
      </c>
      <c r="H282" s="3">
        <v>1</v>
      </c>
      <c r="I282" s="3">
        <v>1</v>
      </c>
      <c r="J282" s="3">
        <v>0</v>
      </c>
      <c r="K282" s="3">
        <v>0</v>
      </c>
      <c r="L282" s="3" t="s">
        <v>1922</v>
      </c>
      <c r="M282" s="3">
        <v>1</v>
      </c>
      <c r="N282" s="3" t="s">
        <v>1923</v>
      </c>
      <c r="O282" s="3">
        <v>0</v>
      </c>
      <c r="Q282" s="3">
        <v>1</v>
      </c>
      <c r="R282" s="3" t="s">
        <v>1924</v>
      </c>
      <c r="S282" s="3">
        <v>1</v>
      </c>
      <c r="T282" s="3" t="s">
        <v>1925</v>
      </c>
      <c r="W282" s="3">
        <v>7</v>
      </c>
    </row>
    <row r="283" spans="1:24" ht="11.25" customHeight="1" x14ac:dyDescent="0.2">
      <c r="A283" s="4">
        <v>1080041</v>
      </c>
      <c r="B283" s="4" t="s">
        <v>54</v>
      </c>
      <c r="C283" s="31">
        <v>122</v>
      </c>
      <c r="D283" s="4" t="s">
        <v>315</v>
      </c>
      <c r="E283" s="3">
        <v>7</v>
      </c>
      <c r="F283" s="4" t="s">
        <v>442</v>
      </c>
      <c r="G283" s="4">
        <v>0</v>
      </c>
      <c r="H283" s="4">
        <v>1</v>
      </c>
      <c r="I283" s="4">
        <v>1</v>
      </c>
      <c r="J283" s="4">
        <v>0</v>
      </c>
      <c r="K283" s="4">
        <v>0</v>
      </c>
      <c r="L283" s="4" t="s">
        <v>1926</v>
      </c>
      <c r="M283" s="4">
        <v>1</v>
      </c>
      <c r="N283" s="4" t="s">
        <v>1927</v>
      </c>
      <c r="O283" s="4">
        <v>1</v>
      </c>
      <c r="P283" s="4" t="s">
        <v>1928</v>
      </c>
      <c r="Q283" s="4">
        <v>1</v>
      </c>
      <c r="R283" s="4" t="s">
        <v>1929</v>
      </c>
      <c r="S283" s="4">
        <v>1</v>
      </c>
      <c r="T283" s="4" t="s">
        <v>1930</v>
      </c>
      <c r="U283" s="4"/>
      <c r="V283" s="4"/>
      <c r="W283" s="4">
        <v>7</v>
      </c>
      <c r="X283" s="4"/>
    </row>
    <row r="284" spans="1:24" ht="11.25" customHeight="1" x14ac:dyDescent="0.2">
      <c r="A284" s="4">
        <v>1080041</v>
      </c>
      <c r="B284" s="4" t="s">
        <v>54</v>
      </c>
      <c r="C284" s="31">
        <v>122</v>
      </c>
      <c r="D284" s="4" t="s">
        <v>270</v>
      </c>
      <c r="E284" s="3">
        <v>8</v>
      </c>
      <c r="F284" s="4" t="s">
        <v>442</v>
      </c>
      <c r="G284" s="4">
        <v>0</v>
      </c>
      <c r="H284" s="4">
        <v>1</v>
      </c>
      <c r="I284" s="4">
        <v>1</v>
      </c>
      <c r="J284" s="4">
        <v>0</v>
      </c>
      <c r="K284" s="4">
        <v>0</v>
      </c>
      <c r="L284" s="4" t="s">
        <v>1931</v>
      </c>
      <c r="M284" s="4">
        <v>1</v>
      </c>
      <c r="N284" s="4" t="s">
        <v>1932</v>
      </c>
      <c r="O284" s="4">
        <v>1</v>
      </c>
      <c r="P284" s="4" t="s">
        <v>1933</v>
      </c>
      <c r="Q284" s="4">
        <v>1</v>
      </c>
      <c r="R284" s="4" t="s">
        <v>1934</v>
      </c>
      <c r="S284" s="4">
        <v>1</v>
      </c>
      <c r="T284" s="4" t="s">
        <v>1935</v>
      </c>
      <c r="U284" s="4"/>
      <c r="V284" s="4"/>
      <c r="W284" s="4">
        <v>8</v>
      </c>
      <c r="X284" s="4"/>
    </row>
    <row r="285" spans="1:24" ht="11.25" customHeight="1" x14ac:dyDescent="0.2">
      <c r="A285" s="3">
        <v>1080041</v>
      </c>
      <c r="B285" s="3" t="s">
        <v>54</v>
      </c>
      <c r="C285" s="29">
        <v>122</v>
      </c>
      <c r="D285" s="3" t="s">
        <v>321</v>
      </c>
      <c r="E285" s="3">
        <v>1</v>
      </c>
      <c r="F285" s="3" t="s">
        <v>441</v>
      </c>
      <c r="G285" s="3">
        <v>0</v>
      </c>
      <c r="H285" s="3">
        <v>1</v>
      </c>
      <c r="I285" s="3">
        <v>0</v>
      </c>
      <c r="J285" s="3">
        <v>0</v>
      </c>
      <c r="K285" s="3">
        <v>0</v>
      </c>
      <c r="L285" s="3" t="s">
        <v>1936</v>
      </c>
      <c r="M285" s="3">
        <v>1</v>
      </c>
      <c r="N285" s="3" t="s">
        <v>1937</v>
      </c>
      <c r="O285" s="3">
        <v>1</v>
      </c>
      <c r="P285" s="3" t="s">
        <v>1938</v>
      </c>
      <c r="Q285" s="3">
        <v>1</v>
      </c>
      <c r="R285" s="3" t="s">
        <v>1939</v>
      </c>
      <c r="S285" s="3">
        <v>0</v>
      </c>
      <c r="U285" s="3">
        <v>1</v>
      </c>
      <c r="V285" s="3" t="s">
        <v>1940</v>
      </c>
      <c r="W285" s="3">
        <v>8</v>
      </c>
    </row>
    <row r="286" spans="1:24" ht="11.25" customHeight="1" x14ac:dyDescent="0.2">
      <c r="A286" s="3">
        <v>1080041</v>
      </c>
      <c r="B286" s="3" t="s">
        <v>54</v>
      </c>
      <c r="C286" s="29">
        <v>122</v>
      </c>
      <c r="D286" s="3" t="s">
        <v>211</v>
      </c>
      <c r="E286" s="3">
        <v>2</v>
      </c>
      <c r="F286" s="3" t="s">
        <v>441</v>
      </c>
      <c r="G286" s="3">
        <v>0</v>
      </c>
      <c r="H286" s="3">
        <v>1</v>
      </c>
      <c r="I286" s="3">
        <v>0</v>
      </c>
      <c r="J286" s="3">
        <v>0</v>
      </c>
      <c r="K286" s="3">
        <v>0</v>
      </c>
      <c r="L286" s="3" t="s">
        <v>1941</v>
      </c>
      <c r="M286" s="3">
        <v>1</v>
      </c>
      <c r="N286" s="3" t="s">
        <v>1942</v>
      </c>
      <c r="O286" s="3">
        <v>0</v>
      </c>
      <c r="P286" s="3" t="s">
        <v>1943</v>
      </c>
      <c r="Q286" s="3">
        <v>1</v>
      </c>
      <c r="R286" s="3" t="s">
        <v>1944</v>
      </c>
      <c r="S286" s="3">
        <v>1</v>
      </c>
      <c r="T286" s="3" t="s">
        <v>1945</v>
      </c>
      <c r="U286" s="3">
        <v>1</v>
      </c>
      <c r="V286" s="3" t="s">
        <v>1946</v>
      </c>
      <c r="W286" s="3">
        <v>4</v>
      </c>
    </row>
    <row r="287" spans="1:24" ht="11.25" customHeight="1" x14ac:dyDescent="0.2">
      <c r="A287" s="3">
        <v>1080041</v>
      </c>
      <c r="B287" s="3" t="s">
        <v>54</v>
      </c>
      <c r="C287" s="29">
        <v>122</v>
      </c>
      <c r="D287" s="3" t="s">
        <v>322</v>
      </c>
      <c r="E287" s="3">
        <v>3</v>
      </c>
      <c r="F287" s="3" t="s">
        <v>441</v>
      </c>
      <c r="G287" s="3">
        <v>0</v>
      </c>
      <c r="H287" s="3">
        <v>1</v>
      </c>
      <c r="I287" s="3">
        <v>0</v>
      </c>
      <c r="J287" s="3">
        <v>0</v>
      </c>
      <c r="K287" s="3">
        <v>0</v>
      </c>
      <c r="L287" s="3" t="s">
        <v>1947</v>
      </c>
      <c r="M287" s="3">
        <v>1</v>
      </c>
      <c r="N287" s="3" t="s">
        <v>1948</v>
      </c>
      <c r="O287" s="3">
        <v>1</v>
      </c>
      <c r="P287" s="3" t="s">
        <v>1949</v>
      </c>
      <c r="Q287" s="3">
        <v>1</v>
      </c>
      <c r="R287" s="3" t="s">
        <v>1950</v>
      </c>
      <c r="S287" s="3">
        <v>1</v>
      </c>
      <c r="T287" s="3" t="s">
        <v>1951</v>
      </c>
      <c r="U287" s="3">
        <v>1</v>
      </c>
      <c r="V287" s="3" t="s">
        <v>1952</v>
      </c>
      <c r="W287" s="3">
        <v>8</v>
      </c>
    </row>
    <row r="288" spans="1:24" ht="11.25" customHeight="1" x14ac:dyDescent="0.2">
      <c r="A288" s="3">
        <v>1080041</v>
      </c>
      <c r="B288" s="3" t="s">
        <v>54</v>
      </c>
      <c r="C288" s="29">
        <v>122</v>
      </c>
      <c r="D288" s="3" t="s">
        <v>237</v>
      </c>
      <c r="E288" s="3">
        <v>4</v>
      </c>
      <c r="F288" s="3" t="s">
        <v>442</v>
      </c>
      <c r="G288" s="3">
        <v>0</v>
      </c>
      <c r="H288" s="3">
        <v>1</v>
      </c>
      <c r="I288" s="3">
        <v>1</v>
      </c>
      <c r="J288" s="3">
        <v>0</v>
      </c>
      <c r="K288" s="3">
        <v>0</v>
      </c>
      <c r="L288" s="3" t="s">
        <v>1953</v>
      </c>
      <c r="M288" s="3">
        <v>1</v>
      </c>
      <c r="N288" s="3" t="s">
        <v>1954</v>
      </c>
      <c r="O288" s="3">
        <v>1</v>
      </c>
      <c r="P288" s="3" t="s">
        <v>1955</v>
      </c>
      <c r="Q288" s="3">
        <v>1</v>
      </c>
      <c r="R288" s="3" t="s">
        <v>1956</v>
      </c>
      <c r="S288" s="3">
        <v>1</v>
      </c>
      <c r="T288" s="3" t="s">
        <v>1957</v>
      </c>
      <c r="W288" s="3">
        <v>7</v>
      </c>
    </row>
    <row r="289" spans="1:23" ht="11.25" customHeight="1" x14ac:dyDescent="0.2">
      <c r="A289" s="3">
        <v>1080041</v>
      </c>
      <c r="B289" s="3" t="s">
        <v>54</v>
      </c>
      <c r="C289" s="29">
        <v>122</v>
      </c>
      <c r="D289" s="3" t="s">
        <v>323</v>
      </c>
      <c r="E289" s="3">
        <v>5</v>
      </c>
      <c r="F289" s="3" t="s">
        <v>442</v>
      </c>
      <c r="G289" s="3">
        <v>0</v>
      </c>
      <c r="H289" s="3">
        <v>1</v>
      </c>
      <c r="I289" s="3">
        <v>1</v>
      </c>
      <c r="J289" s="3">
        <v>0</v>
      </c>
      <c r="K289" s="3">
        <v>0</v>
      </c>
      <c r="L289" s="3" t="s">
        <v>1958</v>
      </c>
      <c r="M289" s="3">
        <v>1</v>
      </c>
      <c r="N289" s="3" t="s">
        <v>1959</v>
      </c>
      <c r="O289" s="3">
        <v>1</v>
      </c>
      <c r="P289" s="3" t="s">
        <v>1960</v>
      </c>
      <c r="Q289" s="3">
        <v>1</v>
      </c>
      <c r="R289" s="3" t="s">
        <v>1961</v>
      </c>
      <c r="S289" s="3">
        <v>1</v>
      </c>
      <c r="T289" s="3" t="s">
        <v>1962</v>
      </c>
      <c r="W289" s="3">
        <v>8</v>
      </c>
    </row>
    <row r="290" spans="1:23" ht="11.25" customHeight="1" x14ac:dyDescent="0.2">
      <c r="A290" s="3">
        <v>1080041</v>
      </c>
      <c r="B290" s="3" t="s">
        <v>54</v>
      </c>
      <c r="C290" s="29">
        <v>122</v>
      </c>
      <c r="D290" s="3" t="s">
        <v>285</v>
      </c>
      <c r="E290" s="3">
        <v>6</v>
      </c>
      <c r="F290" s="3" t="s">
        <v>442</v>
      </c>
      <c r="G290" s="3">
        <v>0</v>
      </c>
      <c r="H290" s="3">
        <v>1</v>
      </c>
      <c r="I290" s="3">
        <v>1</v>
      </c>
      <c r="J290" s="3">
        <v>0</v>
      </c>
      <c r="K290" s="3">
        <v>0</v>
      </c>
      <c r="L290" s="3" t="s">
        <v>1963</v>
      </c>
      <c r="M290" s="3">
        <v>1</v>
      </c>
      <c r="N290" s="3" t="s">
        <v>1964</v>
      </c>
      <c r="O290" s="3">
        <v>1</v>
      </c>
      <c r="P290" s="3" t="s">
        <v>1965</v>
      </c>
      <c r="Q290" s="3">
        <v>1</v>
      </c>
      <c r="R290" s="3" t="s">
        <v>1966</v>
      </c>
      <c r="S290" s="3">
        <v>1</v>
      </c>
      <c r="T290" s="3" t="s">
        <v>1967</v>
      </c>
      <c r="W290" s="3">
        <v>6</v>
      </c>
    </row>
    <row r="291" spans="1:23" ht="11.25" customHeight="1" x14ac:dyDescent="0.2">
      <c r="A291" s="3">
        <v>1080042</v>
      </c>
      <c r="B291" s="3" t="s">
        <v>55</v>
      </c>
      <c r="C291" s="29">
        <v>95</v>
      </c>
      <c r="E291" s="3">
        <v>1</v>
      </c>
      <c r="F291" s="3" t="s">
        <v>441</v>
      </c>
      <c r="G291" s="3">
        <v>1</v>
      </c>
      <c r="H291" s="3">
        <v>1</v>
      </c>
      <c r="I291" s="3">
        <v>0</v>
      </c>
      <c r="J291" s="3">
        <v>0</v>
      </c>
      <c r="K291" s="3">
        <v>0</v>
      </c>
      <c r="L291" s="3" t="s">
        <v>1968</v>
      </c>
      <c r="M291" s="3">
        <v>1</v>
      </c>
      <c r="N291" s="3" t="s">
        <v>1969</v>
      </c>
      <c r="O291" s="3">
        <v>1</v>
      </c>
      <c r="P291" s="3" t="s">
        <v>1970</v>
      </c>
      <c r="Q291" s="3">
        <v>0</v>
      </c>
      <c r="S291" s="3">
        <v>1</v>
      </c>
      <c r="T291" s="3" t="s">
        <v>1971</v>
      </c>
      <c r="U291" s="3">
        <v>1</v>
      </c>
      <c r="V291" s="3" t="s">
        <v>1972</v>
      </c>
      <c r="W291" s="3">
        <v>6</v>
      </c>
    </row>
    <row r="292" spans="1:23" ht="11.25" customHeight="1" x14ac:dyDescent="0.2">
      <c r="A292" s="3">
        <v>1080042</v>
      </c>
      <c r="B292" s="3" t="s">
        <v>55</v>
      </c>
      <c r="C292" s="29">
        <v>95</v>
      </c>
      <c r="E292" s="3">
        <v>2</v>
      </c>
      <c r="F292" s="3" t="s">
        <v>441</v>
      </c>
      <c r="G292" s="3">
        <v>0</v>
      </c>
      <c r="H292" s="3">
        <v>1</v>
      </c>
      <c r="I292" s="3">
        <v>0</v>
      </c>
      <c r="J292" s="3">
        <v>0</v>
      </c>
      <c r="K292" s="3">
        <v>0</v>
      </c>
      <c r="L292" s="3" t="s">
        <v>1973</v>
      </c>
      <c r="M292" s="3">
        <v>0</v>
      </c>
      <c r="O292" s="3">
        <v>0</v>
      </c>
      <c r="Q292" s="3">
        <v>1</v>
      </c>
      <c r="R292" s="3" t="s">
        <v>1974</v>
      </c>
      <c r="S292" s="3">
        <v>1</v>
      </c>
      <c r="T292" s="3" t="s">
        <v>1975</v>
      </c>
      <c r="U292" s="3">
        <v>1</v>
      </c>
      <c r="V292" s="3" t="s">
        <v>1976</v>
      </c>
      <c r="W292" s="3">
        <v>6</v>
      </c>
    </row>
    <row r="293" spans="1:23" ht="11.25" customHeight="1" x14ac:dyDescent="0.2">
      <c r="A293" s="3">
        <v>1080042</v>
      </c>
      <c r="B293" s="3" t="s">
        <v>55</v>
      </c>
      <c r="C293" s="29">
        <v>95</v>
      </c>
      <c r="E293" s="3">
        <v>3</v>
      </c>
      <c r="F293" s="3" t="s">
        <v>442</v>
      </c>
      <c r="G293" s="3">
        <v>1</v>
      </c>
      <c r="H293" s="3">
        <v>1</v>
      </c>
      <c r="I293" s="3">
        <v>1</v>
      </c>
      <c r="J293" s="3">
        <v>0</v>
      </c>
      <c r="K293" s="3">
        <v>0</v>
      </c>
      <c r="L293" s="3" t="s">
        <v>1977</v>
      </c>
      <c r="M293" s="3">
        <v>1</v>
      </c>
      <c r="N293" s="3" t="s">
        <v>1978</v>
      </c>
      <c r="O293" s="3">
        <v>1</v>
      </c>
      <c r="P293" s="3" t="s">
        <v>1979</v>
      </c>
      <c r="Q293" s="3">
        <v>1</v>
      </c>
      <c r="R293" s="3" t="s">
        <v>1980</v>
      </c>
      <c r="S293" s="3">
        <v>1</v>
      </c>
      <c r="T293" s="3" t="s">
        <v>1981</v>
      </c>
      <c r="W293" s="3">
        <v>4</v>
      </c>
    </row>
    <row r="294" spans="1:23" ht="11.25" customHeight="1" x14ac:dyDescent="0.2">
      <c r="A294" s="3">
        <v>1080042</v>
      </c>
      <c r="B294" s="3" t="s">
        <v>55</v>
      </c>
      <c r="C294" s="29">
        <v>95</v>
      </c>
      <c r="E294" s="3">
        <v>4</v>
      </c>
      <c r="F294" s="3" t="s">
        <v>442</v>
      </c>
      <c r="G294" s="3">
        <v>0</v>
      </c>
      <c r="H294" s="3">
        <v>1</v>
      </c>
      <c r="I294" s="3">
        <v>0</v>
      </c>
      <c r="J294" s="3">
        <v>0</v>
      </c>
      <c r="K294" s="3">
        <v>0</v>
      </c>
      <c r="L294" s="3" t="s">
        <v>1982</v>
      </c>
      <c r="M294" s="3">
        <v>0</v>
      </c>
      <c r="N294" s="3" t="s">
        <v>1983</v>
      </c>
      <c r="O294" s="3">
        <v>0</v>
      </c>
      <c r="Q294" s="3">
        <v>1</v>
      </c>
      <c r="R294" s="3" t="s">
        <v>1984</v>
      </c>
      <c r="S294" s="3">
        <v>1</v>
      </c>
      <c r="T294" s="3" t="s">
        <v>1985</v>
      </c>
      <c r="W294" s="3">
        <v>4</v>
      </c>
    </row>
    <row r="295" spans="1:23" ht="11.25" customHeight="1" x14ac:dyDescent="0.2">
      <c r="A295" s="3">
        <v>1080042</v>
      </c>
      <c r="B295" s="3" t="s">
        <v>55</v>
      </c>
      <c r="C295" s="29">
        <v>95</v>
      </c>
      <c r="E295" s="3">
        <v>5</v>
      </c>
      <c r="F295" s="3" t="s">
        <v>442</v>
      </c>
      <c r="G295" s="3">
        <v>0</v>
      </c>
      <c r="H295" s="3">
        <v>1</v>
      </c>
      <c r="I295" s="3">
        <v>0</v>
      </c>
      <c r="J295" s="3">
        <v>0</v>
      </c>
      <c r="K295" s="3">
        <v>0</v>
      </c>
      <c r="L295" s="3" t="s">
        <v>1986</v>
      </c>
      <c r="M295" s="3">
        <v>1</v>
      </c>
      <c r="N295" s="3" t="s">
        <v>1987</v>
      </c>
      <c r="O295" s="3">
        <v>0</v>
      </c>
      <c r="Q295" s="3">
        <v>1</v>
      </c>
      <c r="R295" s="3" t="s">
        <v>1988</v>
      </c>
      <c r="S295" s="3">
        <v>1</v>
      </c>
      <c r="T295" s="3" t="s">
        <v>1989</v>
      </c>
      <c r="U295" s="3">
        <v>1</v>
      </c>
      <c r="V295" s="3" t="s">
        <v>1990</v>
      </c>
      <c r="W295" s="3">
        <v>6</v>
      </c>
    </row>
    <row r="296" spans="1:23" ht="11.25" customHeight="1" x14ac:dyDescent="0.2">
      <c r="A296" s="3">
        <v>1080043</v>
      </c>
      <c r="B296" s="3" t="s">
        <v>56</v>
      </c>
      <c r="C296" s="29">
        <v>95</v>
      </c>
      <c r="E296" s="3">
        <v>2</v>
      </c>
      <c r="F296" s="3" t="s">
        <v>442</v>
      </c>
      <c r="G296" s="3">
        <v>0</v>
      </c>
      <c r="H296" s="3">
        <v>1</v>
      </c>
      <c r="I296" s="3">
        <v>1</v>
      </c>
      <c r="J296" s="3">
        <v>1</v>
      </c>
      <c r="K296" s="3">
        <v>0</v>
      </c>
      <c r="N296" s="3" t="s">
        <v>1991</v>
      </c>
      <c r="O296" s="3">
        <v>1</v>
      </c>
      <c r="P296" s="3" t="s">
        <v>1992</v>
      </c>
      <c r="Q296" s="3">
        <v>1</v>
      </c>
      <c r="R296" s="3" t="s">
        <v>1993</v>
      </c>
      <c r="S296" s="3">
        <v>1</v>
      </c>
      <c r="T296" s="3" t="s">
        <v>1994</v>
      </c>
      <c r="W296" s="3">
        <v>3</v>
      </c>
    </row>
    <row r="297" spans="1:23" ht="11.25" customHeight="1" x14ac:dyDescent="0.2">
      <c r="A297" s="3">
        <v>1080043</v>
      </c>
      <c r="B297" s="3" t="s">
        <v>56</v>
      </c>
      <c r="C297" s="29">
        <v>95</v>
      </c>
      <c r="E297" s="3">
        <v>3</v>
      </c>
      <c r="F297" s="3" t="s">
        <v>442</v>
      </c>
      <c r="G297" s="3">
        <v>0</v>
      </c>
      <c r="H297" s="3">
        <v>1</v>
      </c>
      <c r="I297" s="3">
        <v>1</v>
      </c>
      <c r="J297" s="3">
        <v>0</v>
      </c>
      <c r="K297" s="3">
        <v>0</v>
      </c>
      <c r="M297" s="3">
        <v>1</v>
      </c>
      <c r="N297" s="3" t="s">
        <v>1995</v>
      </c>
      <c r="O297" s="3">
        <v>1</v>
      </c>
      <c r="P297" s="3" t="s">
        <v>1996</v>
      </c>
      <c r="Q297" s="3">
        <v>1</v>
      </c>
      <c r="R297" s="3" t="s">
        <v>1997</v>
      </c>
      <c r="S297" s="3">
        <v>1</v>
      </c>
      <c r="T297" s="3" t="s">
        <v>1998</v>
      </c>
      <c r="U297" s="3">
        <v>1</v>
      </c>
      <c r="W297" s="3">
        <v>6</v>
      </c>
    </row>
    <row r="298" spans="1:23" ht="11.25" customHeight="1" x14ac:dyDescent="0.2">
      <c r="A298" s="3">
        <v>1080043</v>
      </c>
      <c r="B298" s="3" t="s">
        <v>56</v>
      </c>
      <c r="C298" s="29">
        <v>95</v>
      </c>
      <c r="E298" s="3">
        <v>4</v>
      </c>
      <c r="F298" s="3" t="s">
        <v>442</v>
      </c>
      <c r="G298" s="3">
        <v>0</v>
      </c>
      <c r="H298" s="3">
        <v>1</v>
      </c>
      <c r="I298" s="3">
        <v>0</v>
      </c>
      <c r="J298" s="3">
        <v>0</v>
      </c>
      <c r="K298" s="3">
        <v>0</v>
      </c>
      <c r="L298" s="3" t="s">
        <v>1999</v>
      </c>
      <c r="M298" s="3">
        <v>1</v>
      </c>
      <c r="N298" s="3" t="s">
        <v>2000</v>
      </c>
      <c r="O298" s="3">
        <v>0</v>
      </c>
      <c r="Q298" s="3">
        <v>1</v>
      </c>
      <c r="R298" s="3" t="s">
        <v>2001</v>
      </c>
      <c r="S298" s="3">
        <v>0</v>
      </c>
      <c r="W298" s="3">
        <v>7</v>
      </c>
    </row>
    <row r="299" spans="1:23" ht="11.25" customHeight="1" x14ac:dyDescent="0.2">
      <c r="A299" s="3">
        <v>1080044</v>
      </c>
      <c r="B299" s="3" t="s">
        <v>57</v>
      </c>
      <c r="C299" s="3">
        <v>106</v>
      </c>
      <c r="D299" s="3" t="s">
        <v>117</v>
      </c>
      <c r="E299" s="3">
        <v>6</v>
      </c>
      <c r="F299" s="3" t="s">
        <v>442</v>
      </c>
      <c r="G299" s="3">
        <v>0</v>
      </c>
      <c r="H299" s="3">
        <v>1</v>
      </c>
      <c r="I299" s="3">
        <v>1</v>
      </c>
      <c r="J299" s="3">
        <v>0</v>
      </c>
      <c r="K299" s="3">
        <v>0</v>
      </c>
      <c r="L299" s="3" t="s">
        <v>2002</v>
      </c>
      <c r="M299" s="4">
        <v>1</v>
      </c>
      <c r="N299" s="3" t="s">
        <v>2003</v>
      </c>
      <c r="O299" s="4">
        <v>1</v>
      </c>
      <c r="P299" s="3" t="s">
        <v>2004</v>
      </c>
      <c r="Q299" s="4">
        <v>1</v>
      </c>
      <c r="R299" s="3" t="s">
        <v>2005</v>
      </c>
      <c r="S299" s="4">
        <v>1</v>
      </c>
      <c r="T299" s="3" t="s">
        <v>2006</v>
      </c>
      <c r="W299" s="3">
        <v>9</v>
      </c>
    </row>
    <row r="300" spans="1:23" ht="11.25" customHeight="1" x14ac:dyDescent="0.2">
      <c r="A300" s="3">
        <v>1080044</v>
      </c>
      <c r="B300" s="3" t="s">
        <v>57</v>
      </c>
      <c r="C300" s="3">
        <v>106</v>
      </c>
      <c r="D300" s="3" t="s">
        <v>324</v>
      </c>
      <c r="E300" s="3">
        <v>3</v>
      </c>
      <c r="F300" s="3" t="s">
        <v>442</v>
      </c>
      <c r="G300" s="3">
        <v>0</v>
      </c>
      <c r="H300" s="3">
        <v>1</v>
      </c>
      <c r="I300" s="3">
        <v>1</v>
      </c>
      <c r="J300" s="3">
        <v>0</v>
      </c>
      <c r="K300" s="3">
        <v>0</v>
      </c>
      <c r="L300" s="3" t="s">
        <v>2007</v>
      </c>
      <c r="M300" s="4">
        <v>1</v>
      </c>
      <c r="N300" s="3" t="s">
        <v>2008</v>
      </c>
      <c r="O300" s="4">
        <v>1</v>
      </c>
      <c r="P300" s="3" t="s">
        <v>2009</v>
      </c>
      <c r="Q300" s="4">
        <v>1</v>
      </c>
      <c r="R300" s="3" t="s">
        <v>2010</v>
      </c>
      <c r="S300" s="4">
        <v>1</v>
      </c>
      <c r="T300" s="3" t="s">
        <v>2011</v>
      </c>
      <c r="W300" s="3">
        <v>9</v>
      </c>
    </row>
    <row r="301" spans="1:23" ht="11.25" customHeight="1" x14ac:dyDescent="0.2">
      <c r="A301" s="3">
        <v>1080044</v>
      </c>
      <c r="B301" s="3" t="s">
        <v>57</v>
      </c>
      <c r="C301" s="3">
        <v>106</v>
      </c>
      <c r="D301" s="3" t="s">
        <v>235</v>
      </c>
      <c r="E301" s="3">
        <v>1</v>
      </c>
      <c r="F301" s="3" t="s">
        <v>442</v>
      </c>
      <c r="G301" s="3">
        <v>1</v>
      </c>
      <c r="H301" s="3">
        <v>1</v>
      </c>
      <c r="I301" s="3">
        <v>1</v>
      </c>
      <c r="J301" s="3">
        <v>0</v>
      </c>
      <c r="K301" s="3">
        <v>0</v>
      </c>
      <c r="L301" s="3" t="s">
        <v>2012</v>
      </c>
      <c r="M301" s="4">
        <v>1</v>
      </c>
      <c r="N301" s="3" t="s">
        <v>2013</v>
      </c>
      <c r="O301" s="4">
        <v>1</v>
      </c>
      <c r="P301" s="3" t="s">
        <v>2014</v>
      </c>
      <c r="Q301" s="4">
        <v>1</v>
      </c>
      <c r="R301" s="3" t="s">
        <v>2015</v>
      </c>
      <c r="S301" s="4">
        <v>1</v>
      </c>
      <c r="T301" s="3" t="s">
        <v>2016</v>
      </c>
      <c r="W301" s="3">
        <v>8</v>
      </c>
    </row>
    <row r="302" spans="1:23" ht="11.25" customHeight="1" x14ac:dyDescent="0.2">
      <c r="A302" s="3">
        <v>1080044</v>
      </c>
      <c r="B302" s="3" t="s">
        <v>57</v>
      </c>
      <c r="C302" s="3">
        <v>106</v>
      </c>
      <c r="D302" s="3" t="s">
        <v>325</v>
      </c>
      <c r="E302" s="3">
        <v>2</v>
      </c>
      <c r="F302" s="3" t="s">
        <v>442</v>
      </c>
      <c r="G302" s="3">
        <v>0</v>
      </c>
      <c r="H302" s="3">
        <v>1</v>
      </c>
      <c r="I302" s="3">
        <v>1</v>
      </c>
      <c r="J302" s="3">
        <v>0</v>
      </c>
      <c r="K302" s="3">
        <v>0</v>
      </c>
      <c r="L302" s="3" t="s">
        <v>2017</v>
      </c>
      <c r="M302" s="4">
        <v>1</v>
      </c>
      <c r="N302" s="3" t="s">
        <v>2018</v>
      </c>
      <c r="O302" s="4">
        <v>1</v>
      </c>
      <c r="P302" s="3" t="s">
        <v>2019</v>
      </c>
      <c r="Q302" s="4">
        <v>1</v>
      </c>
      <c r="R302" s="3" t="s">
        <v>2020</v>
      </c>
      <c r="S302" s="4">
        <v>1</v>
      </c>
      <c r="T302" s="3" t="s">
        <v>2021</v>
      </c>
      <c r="W302" s="3">
        <v>8</v>
      </c>
    </row>
    <row r="303" spans="1:23" ht="11.25" customHeight="1" x14ac:dyDescent="0.2">
      <c r="A303" s="3">
        <v>1080044</v>
      </c>
      <c r="B303" s="3" t="s">
        <v>57</v>
      </c>
      <c r="C303" s="3">
        <v>106</v>
      </c>
      <c r="D303" s="3" t="s">
        <v>142</v>
      </c>
      <c r="E303" s="3">
        <v>4</v>
      </c>
      <c r="F303" s="3" t="s">
        <v>442</v>
      </c>
      <c r="G303" s="3">
        <v>0</v>
      </c>
      <c r="H303" s="3">
        <v>1</v>
      </c>
      <c r="I303" s="3">
        <v>1</v>
      </c>
      <c r="J303" s="3">
        <v>0</v>
      </c>
      <c r="K303" s="3">
        <v>0</v>
      </c>
      <c r="L303" s="3" t="s">
        <v>2022</v>
      </c>
      <c r="M303" s="4">
        <v>1</v>
      </c>
      <c r="N303" s="3" t="s">
        <v>2023</v>
      </c>
      <c r="O303" s="4">
        <v>1</v>
      </c>
      <c r="P303" s="3" t="s">
        <v>2024</v>
      </c>
      <c r="Q303" s="4">
        <v>1</v>
      </c>
      <c r="R303" s="3" t="s">
        <v>2025</v>
      </c>
      <c r="S303" s="4">
        <v>1</v>
      </c>
      <c r="T303" s="3" t="s">
        <v>2026</v>
      </c>
      <c r="W303" s="3">
        <v>8</v>
      </c>
    </row>
    <row r="304" spans="1:23" x14ac:dyDescent="0.2">
      <c r="A304" s="3">
        <v>1080044</v>
      </c>
      <c r="B304" s="3" t="s">
        <v>57</v>
      </c>
      <c r="C304" s="3">
        <v>106</v>
      </c>
      <c r="D304" s="3" t="s">
        <v>326</v>
      </c>
      <c r="E304" s="3">
        <v>5</v>
      </c>
      <c r="F304" s="3" t="s">
        <v>442</v>
      </c>
      <c r="G304" s="3">
        <v>0</v>
      </c>
      <c r="H304" s="3">
        <v>1</v>
      </c>
      <c r="I304" s="3">
        <v>1</v>
      </c>
      <c r="J304" s="3">
        <v>0</v>
      </c>
      <c r="K304" s="3">
        <v>0</v>
      </c>
      <c r="L304" s="3" t="s">
        <v>2027</v>
      </c>
      <c r="M304" s="4">
        <v>1</v>
      </c>
      <c r="N304" s="3" t="s">
        <v>2028</v>
      </c>
      <c r="O304" s="4">
        <v>1</v>
      </c>
      <c r="P304" s="3" t="s">
        <v>2029</v>
      </c>
      <c r="Q304" s="4">
        <v>1</v>
      </c>
      <c r="R304" s="3" t="s">
        <v>2030</v>
      </c>
      <c r="S304" s="4">
        <v>1</v>
      </c>
      <c r="T304" s="3" t="s">
        <v>2031</v>
      </c>
      <c r="W304" s="3">
        <v>8</v>
      </c>
    </row>
    <row r="305" spans="1:24" ht="11.25" customHeight="1" x14ac:dyDescent="0.2">
      <c r="A305" s="3">
        <v>1080044</v>
      </c>
      <c r="B305" s="3" t="s">
        <v>57</v>
      </c>
      <c r="C305" s="3">
        <v>99</v>
      </c>
      <c r="D305" s="3" t="s">
        <v>251</v>
      </c>
      <c r="E305" s="3">
        <v>1</v>
      </c>
      <c r="F305" s="3" t="s">
        <v>441</v>
      </c>
      <c r="G305" s="3">
        <v>0</v>
      </c>
      <c r="H305" s="3">
        <v>1</v>
      </c>
      <c r="I305" s="3">
        <v>0</v>
      </c>
      <c r="J305" s="3">
        <v>0</v>
      </c>
      <c r="K305" s="3">
        <v>0</v>
      </c>
      <c r="L305" s="3" t="s">
        <v>2032</v>
      </c>
      <c r="M305" s="4">
        <v>1</v>
      </c>
      <c r="N305" s="3" t="s">
        <v>2033</v>
      </c>
      <c r="O305" s="4">
        <v>1</v>
      </c>
      <c r="P305" s="3" t="s">
        <v>2034</v>
      </c>
      <c r="Q305" s="4">
        <v>1</v>
      </c>
      <c r="R305" s="3" t="s">
        <v>2035</v>
      </c>
      <c r="S305" s="4">
        <v>0</v>
      </c>
      <c r="U305" s="3">
        <v>1</v>
      </c>
      <c r="V305" s="3" t="s">
        <v>2036</v>
      </c>
      <c r="W305" s="3">
        <v>7</v>
      </c>
    </row>
    <row r="306" spans="1:24" ht="11.25" customHeight="1" x14ac:dyDescent="0.2">
      <c r="A306" s="3">
        <v>1080044</v>
      </c>
      <c r="B306" s="3" t="s">
        <v>57</v>
      </c>
      <c r="C306" s="3">
        <v>99</v>
      </c>
      <c r="D306" s="3" t="s">
        <v>190</v>
      </c>
      <c r="E306" s="3">
        <v>2</v>
      </c>
      <c r="F306" s="3" t="s">
        <v>441</v>
      </c>
      <c r="G306" s="3">
        <v>0</v>
      </c>
      <c r="H306" s="3">
        <v>1</v>
      </c>
      <c r="I306" s="3">
        <v>0</v>
      </c>
      <c r="J306" s="3">
        <v>0</v>
      </c>
      <c r="K306" s="3">
        <v>0</v>
      </c>
      <c r="L306" s="3" t="s">
        <v>2037</v>
      </c>
      <c r="M306" s="4">
        <v>1</v>
      </c>
      <c r="N306" s="3" t="s">
        <v>2038</v>
      </c>
      <c r="O306" s="4">
        <v>1</v>
      </c>
      <c r="P306" s="3" t="s">
        <v>2039</v>
      </c>
      <c r="Q306" s="4">
        <v>1</v>
      </c>
      <c r="R306" s="3" t="s">
        <v>2040</v>
      </c>
      <c r="S306" s="4">
        <v>1</v>
      </c>
      <c r="T306" s="3" t="s">
        <v>2041</v>
      </c>
      <c r="U306" s="3">
        <v>1</v>
      </c>
      <c r="V306" s="3" t="s">
        <v>2042</v>
      </c>
      <c r="W306" s="3">
        <v>7</v>
      </c>
    </row>
    <row r="307" spans="1:24" ht="11.25" customHeight="1" x14ac:dyDescent="0.2">
      <c r="A307" s="3">
        <v>1080046</v>
      </c>
      <c r="B307" s="3" t="s">
        <v>58</v>
      </c>
      <c r="C307" s="29">
        <v>72</v>
      </c>
      <c r="D307" s="3" t="s">
        <v>171</v>
      </c>
      <c r="E307" s="3">
        <v>2</v>
      </c>
      <c r="F307" s="3" t="s">
        <v>441</v>
      </c>
      <c r="G307" s="3">
        <v>0</v>
      </c>
      <c r="H307" s="3">
        <v>1</v>
      </c>
      <c r="I307" s="3">
        <v>0</v>
      </c>
      <c r="J307" s="3">
        <v>0</v>
      </c>
      <c r="K307" s="3">
        <v>0</v>
      </c>
      <c r="L307" s="3" t="s">
        <v>2043</v>
      </c>
      <c r="M307" s="3">
        <v>1</v>
      </c>
      <c r="N307" s="3" t="s">
        <v>2044</v>
      </c>
      <c r="O307" s="3">
        <v>1</v>
      </c>
      <c r="P307" s="3" t="s">
        <v>2045</v>
      </c>
      <c r="Q307" s="3">
        <v>1</v>
      </c>
      <c r="R307" s="3" t="s">
        <v>2046</v>
      </c>
      <c r="S307" s="3">
        <v>1</v>
      </c>
      <c r="T307" s="3" t="s">
        <v>2047</v>
      </c>
      <c r="W307" s="3">
        <v>9</v>
      </c>
    </row>
    <row r="308" spans="1:24" ht="11.25" customHeight="1" x14ac:dyDescent="0.2">
      <c r="A308" s="3">
        <v>1080046</v>
      </c>
      <c r="B308" s="3" t="s">
        <v>58</v>
      </c>
      <c r="C308" s="29">
        <v>72</v>
      </c>
      <c r="D308" s="3" t="s">
        <v>112</v>
      </c>
      <c r="E308" s="3">
        <v>3</v>
      </c>
      <c r="F308" s="3" t="s">
        <v>442</v>
      </c>
      <c r="G308" s="3">
        <v>1</v>
      </c>
      <c r="H308" s="3">
        <v>1</v>
      </c>
      <c r="I308" s="3">
        <v>1</v>
      </c>
      <c r="J308" s="3">
        <v>0</v>
      </c>
      <c r="K308" s="3">
        <v>0</v>
      </c>
      <c r="L308" s="3" t="s">
        <v>2048</v>
      </c>
      <c r="M308" s="3">
        <v>1</v>
      </c>
      <c r="N308" s="3" t="s">
        <v>2049</v>
      </c>
      <c r="O308" s="3">
        <v>1</v>
      </c>
      <c r="P308" s="3" t="s">
        <v>2050</v>
      </c>
      <c r="Q308" s="3">
        <v>1</v>
      </c>
      <c r="R308" s="3" t="s">
        <v>2051</v>
      </c>
      <c r="S308" s="3">
        <v>1</v>
      </c>
      <c r="T308" s="3" t="s">
        <v>2052</v>
      </c>
      <c r="W308" s="3">
        <v>8</v>
      </c>
    </row>
    <row r="309" spans="1:24" ht="11.25" customHeight="1" x14ac:dyDescent="0.2">
      <c r="A309" s="3">
        <v>1080046</v>
      </c>
      <c r="B309" s="3" t="s">
        <v>58</v>
      </c>
      <c r="C309" s="29">
        <v>72</v>
      </c>
      <c r="D309" s="3" t="s">
        <v>143</v>
      </c>
      <c r="E309" s="3">
        <v>5</v>
      </c>
      <c r="F309" s="3" t="s">
        <v>442</v>
      </c>
      <c r="G309" s="3">
        <v>0</v>
      </c>
      <c r="H309" s="3">
        <v>1</v>
      </c>
      <c r="I309" s="3">
        <v>0</v>
      </c>
      <c r="J309" s="3">
        <v>0</v>
      </c>
      <c r="K309" s="3">
        <v>0</v>
      </c>
      <c r="L309" s="3" t="s">
        <v>2053</v>
      </c>
      <c r="M309" s="3">
        <v>1</v>
      </c>
      <c r="N309" s="3" t="s">
        <v>2054</v>
      </c>
      <c r="O309" s="3">
        <v>1</v>
      </c>
      <c r="P309" s="3" t="s">
        <v>2055</v>
      </c>
      <c r="Q309" s="3">
        <v>1</v>
      </c>
      <c r="R309" s="3" t="s">
        <v>2056</v>
      </c>
      <c r="S309" s="3">
        <v>1</v>
      </c>
      <c r="T309" s="3" t="s">
        <v>2057</v>
      </c>
      <c r="W309" s="3">
        <v>7</v>
      </c>
    </row>
    <row r="310" spans="1:24" x14ac:dyDescent="0.2">
      <c r="A310" s="3">
        <v>1080046</v>
      </c>
      <c r="B310" s="3" t="s">
        <v>58</v>
      </c>
      <c r="C310" s="29">
        <v>72</v>
      </c>
      <c r="D310" s="3" t="s">
        <v>327</v>
      </c>
      <c r="E310" s="3">
        <v>1</v>
      </c>
      <c r="F310" s="3" t="s">
        <v>441</v>
      </c>
      <c r="G310" s="3">
        <v>0</v>
      </c>
      <c r="H310" s="3">
        <v>1</v>
      </c>
      <c r="I310" s="3">
        <v>0</v>
      </c>
      <c r="J310" s="3">
        <v>1</v>
      </c>
      <c r="K310" s="3">
        <v>0</v>
      </c>
      <c r="L310" s="3" t="s">
        <v>2058</v>
      </c>
      <c r="M310" s="3">
        <v>1</v>
      </c>
      <c r="N310" s="3" t="s">
        <v>2059</v>
      </c>
      <c r="O310" s="3">
        <v>1</v>
      </c>
      <c r="P310" s="3" t="s">
        <v>2060</v>
      </c>
      <c r="Q310" s="3">
        <v>1</v>
      </c>
      <c r="R310" s="3" t="s">
        <v>2061</v>
      </c>
      <c r="S310" s="3">
        <v>0</v>
      </c>
      <c r="U310" s="3">
        <v>1</v>
      </c>
      <c r="V310" s="3" t="s">
        <v>2062</v>
      </c>
      <c r="W310" s="3">
        <v>5</v>
      </c>
    </row>
    <row r="311" spans="1:24" x14ac:dyDescent="0.2">
      <c r="A311" s="3">
        <v>1080046</v>
      </c>
      <c r="B311" s="3" t="s">
        <v>58</v>
      </c>
      <c r="C311" s="29">
        <v>72</v>
      </c>
      <c r="D311" s="3" t="s">
        <v>328</v>
      </c>
      <c r="E311" s="3">
        <v>4</v>
      </c>
      <c r="F311" s="3" t="s">
        <v>442</v>
      </c>
      <c r="G311" s="3">
        <v>0</v>
      </c>
      <c r="H311" s="3">
        <v>1</v>
      </c>
      <c r="I311" s="3">
        <v>1</v>
      </c>
      <c r="J311" s="3">
        <v>0</v>
      </c>
      <c r="K311" s="3">
        <v>0</v>
      </c>
      <c r="L311" s="3" t="s">
        <v>1917</v>
      </c>
      <c r="M311" s="3">
        <v>1</v>
      </c>
      <c r="N311" s="3" t="s">
        <v>2063</v>
      </c>
      <c r="O311" s="3">
        <v>1</v>
      </c>
      <c r="P311" s="3" t="s">
        <v>2064</v>
      </c>
      <c r="Q311" s="3">
        <v>1</v>
      </c>
      <c r="R311" s="3" t="s">
        <v>2065</v>
      </c>
      <c r="S311" s="3">
        <v>1</v>
      </c>
      <c r="T311" s="3" t="s">
        <v>2066</v>
      </c>
      <c r="W311" s="3">
        <v>8</v>
      </c>
    </row>
    <row r="312" spans="1:24" ht="11.25" customHeight="1" x14ac:dyDescent="0.2">
      <c r="A312" s="4">
        <v>1080047</v>
      </c>
      <c r="B312" s="4" t="s">
        <v>59</v>
      </c>
      <c r="C312" s="31">
        <v>122</v>
      </c>
      <c r="D312" s="4" t="s">
        <v>114</v>
      </c>
      <c r="E312" s="4">
        <v>7</v>
      </c>
      <c r="F312" s="4" t="s">
        <v>442</v>
      </c>
      <c r="G312" s="4">
        <v>0</v>
      </c>
      <c r="H312" s="4">
        <v>1</v>
      </c>
      <c r="I312" s="4">
        <v>1</v>
      </c>
      <c r="J312" s="4">
        <v>0</v>
      </c>
      <c r="K312" s="4">
        <v>0</v>
      </c>
      <c r="L312" s="4" t="s">
        <v>2067</v>
      </c>
      <c r="M312" s="4">
        <v>1</v>
      </c>
      <c r="N312" s="4" t="s">
        <v>2068</v>
      </c>
      <c r="O312" s="4">
        <v>0</v>
      </c>
      <c r="P312" s="4"/>
      <c r="Q312" s="4">
        <v>1</v>
      </c>
      <c r="R312" s="4" t="s">
        <v>2069</v>
      </c>
      <c r="S312" s="4">
        <v>1</v>
      </c>
      <c r="T312" s="4" t="s">
        <v>2070</v>
      </c>
      <c r="U312" s="4"/>
      <c r="V312" s="4"/>
      <c r="W312" s="4">
        <v>8</v>
      </c>
      <c r="X312" s="4"/>
    </row>
    <row r="313" spans="1:24" x14ac:dyDescent="0.2">
      <c r="A313" s="3">
        <v>1080047</v>
      </c>
      <c r="B313" s="3" t="s">
        <v>59</v>
      </c>
      <c r="C313" s="29">
        <v>122</v>
      </c>
      <c r="D313" s="3" t="s">
        <v>329</v>
      </c>
      <c r="E313" s="3">
        <v>2</v>
      </c>
      <c r="F313" s="3" t="s">
        <v>441</v>
      </c>
      <c r="G313" s="3">
        <v>0</v>
      </c>
      <c r="H313" s="3">
        <v>1</v>
      </c>
      <c r="I313" s="3">
        <v>0</v>
      </c>
      <c r="J313" s="3">
        <v>0</v>
      </c>
      <c r="K313" s="3">
        <v>0</v>
      </c>
      <c r="L313" s="3" t="s">
        <v>2071</v>
      </c>
      <c r="M313" s="3">
        <v>1</v>
      </c>
      <c r="N313" s="3" t="s">
        <v>2072</v>
      </c>
      <c r="O313" s="3">
        <v>1</v>
      </c>
      <c r="P313" s="3" t="s">
        <v>2073</v>
      </c>
      <c r="Q313" s="3">
        <v>1</v>
      </c>
      <c r="R313" s="3" t="s">
        <v>2074</v>
      </c>
      <c r="S313" s="3">
        <v>1</v>
      </c>
      <c r="T313" s="3" t="s">
        <v>2075</v>
      </c>
      <c r="W313" s="3">
        <v>8</v>
      </c>
    </row>
    <row r="314" spans="1:24" ht="11.25" customHeight="1" x14ac:dyDescent="0.2">
      <c r="A314" s="3">
        <v>1080047</v>
      </c>
      <c r="B314" s="3" t="s">
        <v>59</v>
      </c>
      <c r="C314" s="29">
        <v>122</v>
      </c>
      <c r="D314" s="3" t="s">
        <v>155</v>
      </c>
      <c r="E314" s="3">
        <v>3</v>
      </c>
      <c r="F314" s="3" t="s">
        <v>442</v>
      </c>
      <c r="G314" s="3">
        <v>1</v>
      </c>
      <c r="H314" s="3">
        <v>1</v>
      </c>
      <c r="I314" s="3">
        <v>1</v>
      </c>
      <c r="J314" s="3">
        <v>0</v>
      </c>
      <c r="K314" s="3">
        <v>0</v>
      </c>
      <c r="L314" s="3" t="s">
        <v>2076</v>
      </c>
      <c r="M314" s="3">
        <v>1</v>
      </c>
      <c r="N314" s="3" t="s">
        <v>2077</v>
      </c>
      <c r="O314" s="3">
        <v>1</v>
      </c>
      <c r="P314" s="3" t="s">
        <v>2078</v>
      </c>
      <c r="Q314" s="3">
        <v>1</v>
      </c>
      <c r="R314" s="3" t="s">
        <v>2079</v>
      </c>
      <c r="S314" s="3">
        <v>1</v>
      </c>
      <c r="T314" s="3" t="s">
        <v>2080</v>
      </c>
      <c r="W314" s="3">
        <v>8</v>
      </c>
    </row>
    <row r="315" spans="1:24" x14ac:dyDescent="0.2">
      <c r="A315" s="3">
        <v>1080047</v>
      </c>
      <c r="B315" s="3" t="s">
        <v>59</v>
      </c>
      <c r="C315" s="29">
        <v>122</v>
      </c>
      <c r="D315" s="3" t="s">
        <v>125</v>
      </c>
      <c r="E315" s="3">
        <v>5</v>
      </c>
      <c r="F315" s="3" t="s">
        <v>442</v>
      </c>
      <c r="G315" s="3">
        <v>0</v>
      </c>
      <c r="H315" s="3">
        <v>1</v>
      </c>
      <c r="I315" s="3">
        <v>1</v>
      </c>
      <c r="J315" s="3">
        <v>0</v>
      </c>
      <c r="K315" s="3">
        <v>0</v>
      </c>
      <c r="L315" s="3" t="s">
        <v>2081</v>
      </c>
      <c r="M315" s="3">
        <v>1</v>
      </c>
      <c r="N315" s="3" t="s">
        <v>2082</v>
      </c>
      <c r="O315" s="3">
        <v>1</v>
      </c>
      <c r="P315" s="3" t="s">
        <v>2083</v>
      </c>
      <c r="Q315" s="3">
        <v>1</v>
      </c>
      <c r="R315" s="3" t="s">
        <v>2084</v>
      </c>
      <c r="S315" s="3">
        <v>1</v>
      </c>
      <c r="T315" s="3" t="s">
        <v>2085</v>
      </c>
      <c r="W315" s="3">
        <v>7</v>
      </c>
    </row>
    <row r="316" spans="1:24" x14ac:dyDescent="0.2">
      <c r="A316" s="3">
        <v>1080047</v>
      </c>
      <c r="B316" s="3" t="s">
        <v>59</v>
      </c>
      <c r="C316" s="29">
        <v>122</v>
      </c>
      <c r="D316" s="3" t="s">
        <v>255</v>
      </c>
      <c r="E316" s="3">
        <v>6</v>
      </c>
      <c r="F316" s="3" t="s">
        <v>442</v>
      </c>
      <c r="G316" s="3">
        <v>0</v>
      </c>
      <c r="H316" s="3">
        <v>1</v>
      </c>
      <c r="I316" s="3">
        <v>1</v>
      </c>
      <c r="J316" s="3">
        <v>0</v>
      </c>
      <c r="K316" s="3">
        <v>0</v>
      </c>
      <c r="L316" s="3" t="s">
        <v>2086</v>
      </c>
      <c r="M316" s="3">
        <v>1</v>
      </c>
      <c r="N316" s="3" t="s">
        <v>2087</v>
      </c>
      <c r="O316" s="3">
        <v>1</v>
      </c>
      <c r="P316" s="3" t="s">
        <v>2088</v>
      </c>
      <c r="Q316" s="3">
        <v>1</v>
      </c>
      <c r="R316" s="3" t="s">
        <v>2089</v>
      </c>
      <c r="S316" s="3">
        <v>1</v>
      </c>
      <c r="T316" s="3" t="s">
        <v>2090</v>
      </c>
      <c r="W316" s="3">
        <v>7</v>
      </c>
    </row>
    <row r="317" spans="1:24" ht="11.25" customHeight="1" x14ac:dyDescent="0.2">
      <c r="A317" s="3">
        <v>1080048</v>
      </c>
      <c r="B317" s="3" t="s">
        <v>60</v>
      </c>
      <c r="C317" s="3">
        <v>106</v>
      </c>
      <c r="D317" s="3" t="s">
        <v>330</v>
      </c>
      <c r="E317" s="3">
        <v>2</v>
      </c>
      <c r="F317" s="3" t="s">
        <v>442</v>
      </c>
      <c r="G317" s="4">
        <v>0</v>
      </c>
      <c r="H317" s="4">
        <v>1</v>
      </c>
      <c r="I317" s="4">
        <v>1</v>
      </c>
      <c r="J317" s="4">
        <v>0</v>
      </c>
      <c r="K317" s="4">
        <v>0</v>
      </c>
      <c r="L317" s="3" t="s">
        <v>2091</v>
      </c>
      <c r="M317" s="4">
        <v>1</v>
      </c>
      <c r="N317" s="3" t="s">
        <v>2092</v>
      </c>
      <c r="O317" s="4">
        <v>1</v>
      </c>
      <c r="P317" s="3" t="s">
        <v>2093</v>
      </c>
      <c r="Q317" s="4">
        <v>1</v>
      </c>
      <c r="R317" s="3" t="s">
        <v>2094</v>
      </c>
      <c r="S317" s="4">
        <v>1</v>
      </c>
      <c r="T317" s="3" t="s">
        <v>2095</v>
      </c>
      <c r="U317" s="4">
        <v>1</v>
      </c>
      <c r="V317" s="3" t="s">
        <v>2096</v>
      </c>
      <c r="W317" s="3">
        <v>8</v>
      </c>
    </row>
    <row r="318" spans="1:24" ht="11.25" customHeight="1" x14ac:dyDescent="0.2">
      <c r="A318" s="3">
        <v>1080048</v>
      </c>
      <c r="B318" s="3" t="s">
        <v>60</v>
      </c>
      <c r="C318" s="3">
        <v>106</v>
      </c>
      <c r="D318" s="3" t="s">
        <v>162</v>
      </c>
      <c r="E318" s="3">
        <v>3</v>
      </c>
      <c r="F318" s="3" t="s">
        <v>442</v>
      </c>
      <c r="G318" s="4">
        <v>0</v>
      </c>
      <c r="H318" s="4">
        <v>1</v>
      </c>
      <c r="I318" s="4">
        <v>1</v>
      </c>
      <c r="J318" s="4">
        <v>0</v>
      </c>
      <c r="K318" s="4">
        <v>0</v>
      </c>
      <c r="L318" s="3" t="s">
        <v>2097</v>
      </c>
      <c r="M318" s="4">
        <v>1</v>
      </c>
      <c r="N318" s="3" t="s">
        <v>2098</v>
      </c>
      <c r="O318" s="4">
        <v>1</v>
      </c>
      <c r="P318" s="3" t="s">
        <v>2099</v>
      </c>
      <c r="Q318" s="4">
        <v>1</v>
      </c>
      <c r="R318" s="3" t="s">
        <v>2100</v>
      </c>
      <c r="S318" s="4">
        <v>1</v>
      </c>
      <c r="T318" s="3" t="s">
        <v>2101</v>
      </c>
      <c r="U318" s="4"/>
      <c r="W318" s="3">
        <v>8</v>
      </c>
    </row>
    <row r="319" spans="1:24" ht="11.25" customHeight="1" x14ac:dyDescent="0.2">
      <c r="A319" s="3">
        <v>1080048</v>
      </c>
      <c r="B319" s="3" t="s">
        <v>60</v>
      </c>
      <c r="C319" s="3">
        <v>106</v>
      </c>
      <c r="D319" s="6" t="s">
        <v>331</v>
      </c>
      <c r="E319" s="3">
        <v>4</v>
      </c>
      <c r="F319" s="3" t="s">
        <v>442</v>
      </c>
      <c r="G319" s="4">
        <v>1</v>
      </c>
      <c r="H319" s="4">
        <v>1</v>
      </c>
      <c r="I319" s="4">
        <v>1</v>
      </c>
      <c r="J319" s="4">
        <v>0</v>
      </c>
      <c r="K319" s="4">
        <v>0</v>
      </c>
      <c r="L319" s="3" t="s">
        <v>2102</v>
      </c>
      <c r="M319" s="4">
        <v>1</v>
      </c>
      <c r="N319" s="3" t="s">
        <v>2103</v>
      </c>
      <c r="O319" s="4">
        <v>1</v>
      </c>
      <c r="P319" s="3" t="s">
        <v>2104</v>
      </c>
      <c r="Q319" s="4">
        <v>1</v>
      </c>
      <c r="R319" s="3" t="s">
        <v>2105</v>
      </c>
      <c r="S319" s="4">
        <v>1</v>
      </c>
      <c r="T319" s="3" t="s">
        <v>2106</v>
      </c>
      <c r="U319" s="4"/>
      <c r="V319" s="3" t="s">
        <v>2107</v>
      </c>
      <c r="W319" s="3">
        <v>10</v>
      </c>
    </row>
    <row r="320" spans="1:24" ht="11.25" customHeight="1" x14ac:dyDescent="0.2">
      <c r="A320" s="3">
        <v>1080048</v>
      </c>
      <c r="B320" s="3" t="s">
        <v>60</v>
      </c>
      <c r="C320" s="3">
        <v>106</v>
      </c>
      <c r="D320" s="3" t="s">
        <v>265</v>
      </c>
      <c r="E320" s="3">
        <v>1</v>
      </c>
      <c r="F320" s="3" t="s">
        <v>442</v>
      </c>
      <c r="G320" s="4">
        <v>1</v>
      </c>
      <c r="H320" s="4">
        <v>1</v>
      </c>
      <c r="I320" s="4">
        <v>1</v>
      </c>
      <c r="J320" s="4">
        <v>0</v>
      </c>
      <c r="K320" s="4">
        <v>0</v>
      </c>
      <c r="L320" s="3" t="s">
        <v>2108</v>
      </c>
      <c r="M320" s="4">
        <v>1</v>
      </c>
      <c r="N320" s="3" t="s">
        <v>2109</v>
      </c>
      <c r="O320" s="4">
        <v>1</v>
      </c>
      <c r="P320" s="3" t="s">
        <v>2110</v>
      </c>
      <c r="Q320" s="4">
        <v>1</v>
      </c>
      <c r="R320" s="3" t="s">
        <v>2111</v>
      </c>
      <c r="S320" s="4">
        <v>1</v>
      </c>
      <c r="T320" s="3" t="s">
        <v>2112</v>
      </c>
      <c r="U320" s="4"/>
      <c r="W320" s="3">
        <v>8</v>
      </c>
    </row>
    <row r="321" spans="1:24" ht="11.25" customHeight="1" x14ac:dyDescent="0.2">
      <c r="A321" s="3">
        <v>1080048</v>
      </c>
      <c r="B321" s="3" t="s">
        <v>60</v>
      </c>
      <c r="C321" s="3">
        <v>106</v>
      </c>
      <c r="D321" s="11" t="s">
        <v>179</v>
      </c>
      <c r="E321" s="3">
        <v>1</v>
      </c>
      <c r="F321" s="3" t="s">
        <v>441</v>
      </c>
      <c r="G321" s="4">
        <v>0</v>
      </c>
      <c r="H321" s="4">
        <v>1</v>
      </c>
      <c r="I321" s="4">
        <v>0</v>
      </c>
      <c r="J321" s="4">
        <v>0</v>
      </c>
      <c r="K321" s="4">
        <v>0</v>
      </c>
      <c r="L321" s="3" t="s">
        <v>2113</v>
      </c>
      <c r="M321" s="4">
        <v>1</v>
      </c>
      <c r="N321" s="3" t="s">
        <v>2114</v>
      </c>
      <c r="O321" s="4">
        <v>1</v>
      </c>
      <c r="P321" s="3" t="s">
        <v>2115</v>
      </c>
      <c r="Q321" s="4">
        <v>1</v>
      </c>
      <c r="R321" s="3" t="s">
        <v>2116</v>
      </c>
      <c r="S321" s="4">
        <v>1</v>
      </c>
      <c r="T321" s="3" t="s">
        <v>2117</v>
      </c>
      <c r="U321" s="4">
        <v>1</v>
      </c>
      <c r="V321" s="3" t="s">
        <v>2118</v>
      </c>
      <c r="W321" s="3">
        <v>7</v>
      </c>
    </row>
    <row r="322" spans="1:24" ht="11.25" customHeight="1" x14ac:dyDescent="0.2">
      <c r="A322" s="3">
        <v>1080048</v>
      </c>
      <c r="B322" s="3" t="s">
        <v>60</v>
      </c>
      <c r="C322" s="3">
        <v>106</v>
      </c>
      <c r="D322" s="3" t="s">
        <v>304</v>
      </c>
      <c r="E322" s="3">
        <v>1</v>
      </c>
      <c r="F322" s="3" t="s">
        <v>441</v>
      </c>
      <c r="G322" s="4">
        <v>0</v>
      </c>
      <c r="H322" s="4">
        <v>1</v>
      </c>
      <c r="I322" s="4">
        <v>0</v>
      </c>
      <c r="J322" s="4">
        <v>0</v>
      </c>
      <c r="K322" s="4">
        <v>0</v>
      </c>
      <c r="L322" s="3" t="s">
        <v>2119</v>
      </c>
      <c r="M322" s="4">
        <v>1</v>
      </c>
      <c r="N322" s="3" t="s">
        <v>2120</v>
      </c>
      <c r="O322" s="4">
        <v>1</v>
      </c>
      <c r="P322" s="3" t="s">
        <v>2121</v>
      </c>
      <c r="Q322" s="4">
        <v>1</v>
      </c>
      <c r="R322" s="3" t="s">
        <v>2122</v>
      </c>
      <c r="S322" s="4">
        <v>1</v>
      </c>
      <c r="T322" s="3" t="s">
        <v>2123</v>
      </c>
      <c r="U322" s="4">
        <v>1</v>
      </c>
      <c r="W322" s="3">
        <v>8</v>
      </c>
    </row>
    <row r="323" spans="1:24" ht="11.25" customHeight="1" x14ac:dyDescent="0.2">
      <c r="A323" s="3">
        <v>1080048</v>
      </c>
      <c r="B323" s="3" t="s">
        <v>60</v>
      </c>
      <c r="C323" s="3">
        <v>106</v>
      </c>
      <c r="D323" s="3" t="s">
        <v>213</v>
      </c>
      <c r="E323" s="3">
        <v>3</v>
      </c>
      <c r="F323" s="3" t="s">
        <v>441</v>
      </c>
      <c r="G323" s="4">
        <v>0</v>
      </c>
      <c r="H323" s="4">
        <v>1</v>
      </c>
      <c r="I323" s="4">
        <v>0</v>
      </c>
      <c r="J323" s="4">
        <v>0</v>
      </c>
      <c r="K323" s="4">
        <v>0</v>
      </c>
      <c r="L323" s="3" t="s">
        <v>2124</v>
      </c>
      <c r="M323" s="4">
        <v>1</v>
      </c>
      <c r="N323" s="3" t="s">
        <v>2125</v>
      </c>
      <c r="O323" s="4">
        <v>1</v>
      </c>
      <c r="P323" s="3" t="s">
        <v>2126</v>
      </c>
      <c r="Q323" s="4">
        <v>1</v>
      </c>
      <c r="R323" s="3" t="s">
        <v>2127</v>
      </c>
      <c r="S323" s="4">
        <v>1</v>
      </c>
      <c r="T323" s="3" t="s">
        <v>2128</v>
      </c>
      <c r="U323" s="4"/>
      <c r="V323" s="3" t="s">
        <v>2129</v>
      </c>
      <c r="W323" s="3">
        <v>8</v>
      </c>
    </row>
    <row r="324" spans="1:24" ht="11.25" customHeight="1" x14ac:dyDescent="0.2">
      <c r="A324" s="3">
        <v>1080049</v>
      </c>
      <c r="B324" s="3" t="s">
        <v>61</v>
      </c>
      <c r="C324" s="3">
        <v>106</v>
      </c>
      <c r="D324" s="3" t="s">
        <v>298</v>
      </c>
      <c r="E324" s="3">
        <v>1</v>
      </c>
      <c r="F324" s="3" t="s">
        <v>442</v>
      </c>
      <c r="G324" s="4">
        <v>0</v>
      </c>
      <c r="H324" s="4">
        <v>1</v>
      </c>
      <c r="I324" s="4">
        <v>1</v>
      </c>
      <c r="J324" s="4">
        <v>0</v>
      </c>
      <c r="K324" s="4">
        <v>0</v>
      </c>
      <c r="L324" s="4">
        <v>99</v>
      </c>
      <c r="M324" s="4">
        <v>1</v>
      </c>
      <c r="N324" s="3" t="s">
        <v>2130</v>
      </c>
      <c r="O324" s="4">
        <v>1</v>
      </c>
      <c r="P324" s="3" t="s">
        <v>2131</v>
      </c>
      <c r="Q324" s="4">
        <v>1</v>
      </c>
      <c r="R324" s="3" t="s">
        <v>2132</v>
      </c>
      <c r="S324" s="4">
        <v>1</v>
      </c>
      <c r="T324" s="3" t="s">
        <v>2133</v>
      </c>
      <c r="U324" s="4">
        <v>1</v>
      </c>
      <c r="V324" s="3" t="s">
        <v>2134</v>
      </c>
      <c r="W324" s="3">
        <v>5</v>
      </c>
    </row>
    <row r="325" spans="1:24" ht="11.25" customHeight="1" x14ac:dyDescent="0.2">
      <c r="A325" s="3">
        <v>1080049</v>
      </c>
      <c r="B325" s="3" t="s">
        <v>61</v>
      </c>
      <c r="C325" s="3">
        <v>106</v>
      </c>
      <c r="D325" s="3" t="s">
        <v>123</v>
      </c>
      <c r="E325" s="3">
        <v>2</v>
      </c>
      <c r="F325" s="3" t="s">
        <v>442</v>
      </c>
      <c r="G325" s="4">
        <v>0</v>
      </c>
      <c r="H325" s="4">
        <v>1</v>
      </c>
      <c r="I325" s="4">
        <v>1</v>
      </c>
      <c r="J325" s="4">
        <v>0</v>
      </c>
      <c r="K325" s="4">
        <v>0</v>
      </c>
      <c r="L325" s="3" t="s">
        <v>2135</v>
      </c>
      <c r="M325" s="4">
        <v>1</v>
      </c>
      <c r="N325" s="3" t="s">
        <v>2136</v>
      </c>
      <c r="O325" s="4">
        <v>1</v>
      </c>
      <c r="P325" s="3" t="s">
        <v>2137</v>
      </c>
      <c r="Q325" s="4">
        <v>1</v>
      </c>
      <c r="R325" s="3" t="s">
        <v>2138</v>
      </c>
      <c r="S325" s="4">
        <v>1</v>
      </c>
      <c r="T325" s="3" t="s">
        <v>2139</v>
      </c>
      <c r="U325" s="4">
        <v>1</v>
      </c>
      <c r="V325" s="3" t="s">
        <v>2140</v>
      </c>
      <c r="W325" s="3">
        <v>6</v>
      </c>
    </row>
    <row r="326" spans="1:24" ht="11.25" customHeight="1" x14ac:dyDescent="0.2">
      <c r="A326" s="3">
        <v>1080049</v>
      </c>
      <c r="B326" s="3" t="s">
        <v>61</v>
      </c>
      <c r="C326" s="3">
        <v>106</v>
      </c>
      <c r="D326" s="3" t="s">
        <v>332</v>
      </c>
      <c r="E326" s="3">
        <v>3</v>
      </c>
      <c r="F326" s="3" t="s">
        <v>442</v>
      </c>
      <c r="G326" s="4">
        <v>0</v>
      </c>
      <c r="H326" s="4">
        <v>1</v>
      </c>
      <c r="I326" s="4">
        <v>1</v>
      </c>
      <c r="J326" s="4">
        <v>0</v>
      </c>
      <c r="K326" s="4">
        <v>0</v>
      </c>
      <c r="L326" s="3" t="s">
        <v>2141</v>
      </c>
      <c r="M326" s="4">
        <v>1</v>
      </c>
      <c r="N326" s="3" t="s">
        <v>2142</v>
      </c>
      <c r="O326" s="4">
        <v>1</v>
      </c>
      <c r="P326" s="3" t="s">
        <v>2143</v>
      </c>
      <c r="Q326" s="4">
        <v>1</v>
      </c>
      <c r="R326" s="3" t="s">
        <v>2144</v>
      </c>
      <c r="S326" s="4">
        <v>1</v>
      </c>
      <c r="T326" s="3" t="s">
        <v>2145</v>
      </c>
      <c r="U326" s="4"/>
      <c r="W326" s="3">
        <v>8</v>
      </c>
    </row>
    <row r="327" spans="1:24" x14ac:dyDescent="0.2">
      <c r="A327" s="3">
        <v>1080050</v>
      </c>
      <c r="B327" s="3" t="s">
        <v>62</v>
      </c>
      <c r="C327" s="29">
        <v>95</v>
      </c>
      <c r="E327" s="3">
        <v>1</v>
      </c>
      <c r="F327" s="3" t="s">
        <v>441</v>
      </c>
      <c r="G327" s="3">
        <v>0</v>
      </c>
      <c r="H327" s="3">
        <v>1</v>
      </c>
      <c r="I327" s="3">
        <v>0</v>
      </c>
      <c r="J327" s="3">
        <v>1</v>
      </c>
      <c r="K327" s="3">
        <v>0</v>
      </c>
      <c r="L327" s="3" t="s">
        <v>1968</v>
      </c>
      <c r="M327" s="3">
        <v>1</v>
      </c>
      <c r="N327" s="3" t="s">
        <v>2146</v>
      </c>
      <c r="O327" s="3">
        <v>0</v>
      </c>
      <c r="Q327" s="3">
        <v>1</v>
      </c>
      <c r="R327" s="3" t="s">
        <v>2147</v>
      </c>
      <c r="S327" s="3">
        <v>1</v>
      </c>
      <c r="T327" s="3" t="s">
        <v>2148</v>
      </c>
      <c r="U327" s="3">
        <v>1</v>
      </c>
      <c r="V327" s="3" t="s">
        <v>2149</v>
      </c>
      <c r="W327" s="3">
        <v>7</v>
      </c>
    </row>
    <row r="328" spans="1:24" x14ac:dyDescent="0.2">
      <c r="A328" s="3">
        <v>1080067</v>
      </c>
      <c r="B328" s="3" t="s">
        <v>63</v>
      </c>
      <c r="C328" s="29">
        <v>48</v>
      </c>
      <c r="D328" s="3" t="s">
        <v>333</v>
      </c>
      <c r="E328" s="3">
        <v>1</v>
      </c>
      <c r="F328" s="3" t="s">
        <v>441</v>
      </c>
      <c r="G328" s="3">
        <v>0</v>
      </c>
      <c r="H328" s="3">
        <v>1</v>
      </c>
      <c r="I328" s="3">
        <v>0</v>
      </c>
      <c r="J328" s="3">
        <v>0</v>
      </c>
      <c r="K328" s="3">
        <v>0</v>
      </c>
      <c r="L328" s="3" t="s">
        <v>2150</v>
      </c>
      <c r="M328" s="3">
        <v>1</v>
      </c>
      <c r="N328" s="3" t="s">
        <v>2151</v>
      </c>
      <c r="O328" s="3">
        <v>1</v>
      </c>
      <c r="P328" s="3" t="s">
        <v>2152</v>
      </c>
      <c r="Q328" s="3">
        <v>0</v>
      </c>
      <c r="S328" s="3">
        <v>1</v>
      </c>
      <c r="T328" s="3" t="s">
        <v>2153</v>
      </c>
      <c r="U328" s="3">
        <v>1</v>
      </c>
      <c r="V328" s="3" t="s">
        <v>2154</v>
      </c>
      <c r="W328" s="3">
        <v>7</v>
      </c>
      <c r="X328" s="3" t="s">
        <v>2155</v>
      </c>
    </row>
    <row r="329" spans="1:24" x14ac:dyDescent="0.2">
      <c r="A329" s="3">
        <v>1080067</v>
      </c>
      <c r="B329" s="3" t="s">
        <v>63</v>
      </c>
      <c r="C329" s="29">
        <v>48</v>
      </c>
      <c r="D329" s="3" t="s">
        <v>334</v>
      </c>
      <c r="E329" s="3">
        <v>2</v>
      </c>
      <c r="F329" s="3" t="s">
        <v>441</v>
      </c>
      <c r="G329" s="3">
        <v>1</v>
      </c>
      <c r="H329" s="3">
        <v>1</v>
      </c>
      <c r="I329" s="3">
        <v>0</v>
      </c>
      <c r="J329" s="3">
        <v>0</v>
      </c>
      <c r="K329" s="3">
        <v>0</v>
      </c>
      <c r="L329" s="3" t="s">
        <v>2156</v>
      </c>
      <c r="M329" s="3">
        <v>1</v>
      </c>
      <c r="N329" s="3" t="s">
        <v>2157</v>
      </c>
      <c r="O329" s="3">
        <v>1</v>
      </c>
      <c r="P329" s="3" t="s">
        <v>2158</v>
      </c>
      <c r="Q329" s="3">
        <v>1</v>
      </c>
      <c r="R329" s="3" t="s">
        <v>2159</v>
      </c>
      <c r="S329" s="3">
        <v>0</v>
      </c>
      <c r="U329" s="3">
        <v>1</v>
      </c>
      <c r="V329" s="3" t="s">
        <v>2160</v>
      </c>
      <c r="W329" s="3">
        <v>8</v>
      </c>
    </row>
    <row r="330" spans="1:24" x14ac:dyDescent="0.2">
      <c r="A330" s="3">
        <v>1080067</v>
      </c>
      <c r="B330" s="3" t="s">
        <v>63</v>
      </c>
      <c r="C330" s="29">
        <v>48</v>
      </c>
      <c r="D330" s="3" t="s">
        <v>335</v>
      </c>
      <c r="E330" s="3">
        <v>3</v>
      </c>
      <c r="F330" s="3" t="s">
        <v>442</v>
      </c>
      <c r="G330" s="3">
        <v>0</v>
      </c>
      <c r="H330" s="3">
        <v>1</v>
      </c>
      <c r="I330" s="3">
        <v>1</v>
      </c>
      <c r="J330" s="3">
        <v>0</v>
      </c>
      <c r="K330" s="3">
        <v>0</v>
      </c>
      <c r="L330" s="3" t="s">
        <v>2161</v>
      </c>
      <c r="M330" s="3">
        <v>1</v>
      </c>
      <c r="N330" s="3" t="s">
        <v>2162</v>
      </c>
      <c r="O330" s="3">
        <v>0</v>
      </c>
      <c r="Q330" s="3">
        <v>1</v>
      </c>
      <c r="R330" s="3" t="s">
        <v>2163</v>
      </c>
      <c r="S330" s="3">
        <v>1</v>
      </c>
      <c r="T330" s="3" t="s">
        <v>2164</v>
      </c>
      <c r="W330" s="3">
        <v>8</v>
      </c>
      <c r="X330" s="3" t="s">
        <v>2165</v>
      </c>
    </row>
    <row r="331" spans="1:24" x14ac:dyDescent="0.2">
      <c r="A331" s="3">
        <v>1080067</v>
      </c>
      <c r="B331" s="3" t="s">
        <v>63</v>
      </c>
      <c r="C331" s="29" t="s">
        <v>2166</v>
      </c>
      <c r="D331" s="3" t="s">
        <v>258</v>
      </c>
      <c r="E331" s="3">
        <v>4</v>
      </c>
      <c r="F331" s="3" t="s">
        <v>442</v>
      </c>
      <c r="G331" s="3">
        <v>0</v>
      </c>
      <c r="H331" s="3">
        <v>1</v>
      </c>
      <c r="I331" s="3">
        <v>1</v>
      </c>
      <c r="J331" s="3">
        <v>0</v>
      </c>
      <c r="K331" s="3">
        <v>0</v>
      </c>
      <c r="L331" s="3" t="s">
        <v>2167</v>
      </c>
      <c r="M331" s="3">
        <v>0</v>
      </c>
      <c r="O331" s="3">
        <v>1</v>
      </c>
      <c r="P331" s="3" t="s">
        <v>2168</v>
      </c>
      <c r="Q331" s="3">
        <v>1</v>
      </c>
      <c r="R331" s="3" t="s">
        <v>2169</v>
      </c>
      <c r="S331" s="3">
        <v>0</v>
      </c>
      <c r="U331" s="3">
        <v>8</v>
      </c>
      <c r="V331" s="3" t="s">
        <v>2170</v>
      </c>
      <c r="W331" s="3">
        <v>8</v>
      </c>
    </row>
    <row r="332" spans="1:24" x14ac:dyDescent="0.2">
      <c r="A332" s="3">
        <v>1080067</v>
      </c>
      <c r="B332" s="3" t="s">
        <v>63</v>
      </c>
      <c r="C332" s="29">
        <v>103</v>
      </c>
      <c r="D332" s="3" t="s">
        <v>303</v>
      </c>
      <c r="E332" s="3">
        <v>5</v>
      </c>
      <c r="F332" s="3" t="s">
        <v>442</v>
      </c>
      <c r="G332" s="3">
        <v>0</v>
      </c>
      <c r="H332" s="3">
        <v>1</v>
      </c>
      <c r="I332" s="3">
        <v>1</v>
      </c>
      <c r="J332" s="3">
        <v>0</v>
      </c>
      <c r="K332" s="3">
        <v>0</v>
      </c>
      <c r="L332" s="3" t="s">
        <v>2171</v>
      </c>
      <c r="M332" s="3">
        <v>0</v>
      </c>
      <c r="N332" s="3" t="s">
        <v>2172</v>
      </c>
      <c r="O332" s="3">
        <v>0</v>
      </c>
      <c r="Q332" s="3">
        <v>1</v>
      </c>
      <c r="R332" s="3" t="s">
        <v>2173</v>
      </c>
      <c r="S332" s="3">
        <v>0</v>
      </c>
      <c r="W332" s="3">
        <v>8</v>
      </c>
    </row>
    <row r="333" spans="1:24" ht="11.25" customHeight="1" x14ac:dyDescent="0.2">
      <c r="A333" s="3">
        <v>1080067</v>
      </c>
      <c r="B333" s="3" t="s">
        <v>63</v>
      </c>
      <c r="C333" s="29">
        <v>103</v>
      </c>
      <c r="D333" s="3" t="s">
        <v>310</v>
      </c>
      <c r="E333" s="3">
        <v>6</v>
      </c>
      <c r="F333" s="3" t="s">
        <v>442</v>
      </c>
      <c r="G333" s="3">
        <v>0</v>
      </c>
      <c r="H333" s="3">
        <v>1</v>
      </c>
      <c r="I333" s="3">
        <v>1</v>
      </c>
      <c r="J333" s="3">
        <v>0</v>
      </c>
      <c r="K333" s="3">
        <v>1</v>
      </c>
      <c r="L333" s="3" t="s">
        <v>2171</v>
      </c>
      <c r="M333" s="3">
        <v>1</v>
      </c>
      <c r="N333" s="3" t="s">
        <v>2174</v>
      </c>
      <c r="O333" s="3">
        <v>0</v>
      </c>
      <c r="Q333" s="3">
        <v>1</v>
      </c>
      <c r="R333" s="3" t="s">
        <v>2175</v>
      </c>
      <c r="S333" s="3">
        <v>0</v>
      </c>
      <c r="W333" s="3">
        <v>8</v>
      </c>
      <c r="X333" s="3" t="s">
        <v>2176</v>
      </c>
    </row>
    <row r="334" spans="1:24" ht="11.25" customHeight="1" x14ac:dyDescent="0.2">
      <c r="A334" s="3">
        <v>1080067</v>
      </c>
      <c r="B334" s="3" t="s">
        <v>63</v>
      </c>
      <c r="C334" s="29">
        <v>103</v>
      </c>
      <c r="D334" s="3" t="s">
        <v>336</v>
      </c>
      <c r="E334" s="3">
        <v>7</v>
      </c>
      <c r="F334" s="3" t="s">
        <v>442</v>
      </c>
      <c r="G334" s="3">
        <v>0</v>
      </c>
      <c r="H334" s="3">
        <v>1</v>
      </c>
      <c r="I334" s="3">
        <v>1</v>
      </c>
      <c r="J334" s="3">
        <v>0</v>
      </c>
      <c r="K334" s="3">
        <v>0</v>
      </c>
      <c r="L334" s="3" t="s">
        <v>2177</v>
      </c>
      <c r="M334" s="3">
        <v>1</v>
      </c>
      <c r="N334" s="3" t="s">
        <v>2178</v>
      </c>
      <c r="O334" s="3">
        <v>0</v>
      </c>
      <c r="Q334" s="3">
        <v>1</v>
      </c>
      <c r="R334" s="3" t="s">
        <v>2179</v>
      </c>
      <c r="S334" s="3">
        <v>1</v>
      </c>
      <c r="T334" s="3" t="s">
        <v>2180</v>
      </c>
      <c r="W334" s="3">
        <v>9</v>
      </c>
      <c r="X334" s="3" t="s">
        <v>2181</v>
      </c>
    </row>
    <row r="335" spans="1:24" ht="11.25" customHeight="1" x14ac:dyDescent="0.2">
      <c r="A335" s="4">
        <v>1080076</v>
      </c>
      <c r="B335" s="4" t="s">
        <v>64</v>
      </c>
      <c r="C335" s="29">
        <v>49</v>
      </c>
      <c r="D335" s="10" t="s">
        <v>289</v>
      </c>
      <c r="E335" s="3">
        <v>3</v>
      </c>
      <c r="F335" s="4" t="s">
        <v>442</v>
      </c>
      <c r="G335" s="4">
        <v>0</v>
      </c>
      <c r="H335" s="4">
        <v>1</v>
      </c>
      <c r="I335" s="4">
        <v>1</v>
      </c>
      <c r="J335" s="4">
        <v>0</v>
      </c>
      <c r="K335" s="4">
        <v>0</v>
      </c>
      <c r="L335" s="4" t="s">
        <v>2182</v>
      </c>
      <c r="M335" s="4">
        <v>1</v>
      </c>
      <c r="N335" s="3" t="s">
        <v>2183</v>
      </c>
      <c r="O335" s="4">
        <v>1</v>
      </c>
      <c r="P335" s="3" t="s">
        <v>2184</v>
      </c>
      <c r="Q335" s="3">
        <v>1</v>
      </c>
      <c r="R335" s="3" t="s">
        <v>2185</v>
      </c>
      <c r="S335" s="3">
        <v>1</v>
      </c>
      <c r="T335" s="3" t="s">
        <v>2186</v>
      </c>
      <c r="W335" s="3">
        <v>8</v>
      </c>
      <c r="X335" s="3" t="s">
        <v>2187</v>
      </c>
    </row>
    <row r="336" spans="1:24" ht="11.25" customHeight="1" x14ac:dyDescent="0.2">
      <c r="A336" s="3">
        <v>1080076</v>
      </c>
      <c r="B336" s="3" t="s">
        <v>64</v>
      </c>
      <c r="C336" s="29">
        <v>49</v>
      </c>
      <c r="D336" s="3" t="s">
        <v>232</v>
      </c>
      <c r="E336" s="3">
        <v>1</v>
      </c>
      <c r="F336" s="3" t="s">
        <v>441</v>
      </c>
      <c r="G336" s="3">
        <v>1</v>
      </c>
      <c r="H336" s="3">
        <v>1</v>
      </c>
      <c r="I336" s="3">
        <v>0</v>
      </c>
      <c r="J336" s="3">
        <v>0</v>
      </c>
      <c r="K336" s="3">
        <v>0</v>
      </c>
      <c r="L336" s="3" t="s">
        <v>2188</v>
      </c>
      <c r="M336" s="3">
        <v>1</v>
      </c>
      <c r="N336" s="3" t="s">
        <v>2189</v>
      </c>
      <c r="O336" s="3">
        <v>1</v>
      </c>
      <c r="P336" s="3" t="s">
        <v>2190</v>
      </c>
      <c r="Q336" s="3">
        <v>1</v>
      </c>
      <c r="R336" s="3" t="s">
        <v>2191</v>
      </c>
      <c r="S336" s="3">
        <v>1</v>
      </c>
      <c r="T336" s="34" t="s">
        <v>2192</v>
      </c>
      <c r="U336" s="3">
        <v>1</v>
      </c>
      <c r="V336" s="34" t="s">
        <v>2193</v>
      </c>
      <c r="W336" s="3">
        <v>8</v>
      </c>
    </row>
    <row r="337" spans="1:24" ht="11.25" customHeight="1" x14ac:dyDescent="0.2">
      <c r="A337" s="3">
        <v>1080076</v>
      </c>
      <c r="B337" s="3" t="s">
        <v>64</v>
      </c>
      <c r="C337" s="29">
        <v>49</v>
      </c>
      <c r="D337" s="3" t="s">
        <v>337</v>
      </c>
      <c r="E337" s="3">
        <v>4</v>
      </c>
      <c r="F337" s="3" t="s">
        <v>442</v>
      </c>
      <c r="G337" s="3">
        <v>0</v>
      </c>
      <c r="H337" s="3">
        <v>1</v>
      </c>
      <c r="I337" s="3">
        <v>1</v>
      </c>
      <c r="J337" s="3">
        <v>0</v>
      </c>
      <c r="K337" s="3">
        <v>0</v>
      </c>
      <c r="M337" s="3">
        <v>1</v>
      </c>
      <c r="N337" s="3" t="s">
        <v>2194</v>
      </c>
      <c r="O337" s="3">
        <v>0</v>
      </c>
      <c r="Q337" s="3">
        <v>1</v>
      </c>
      <c r="R337" s="3" t="s">
        <v>2195</v>
      </c>
      <c r="S337" s="3">
        <v>1</v>
      </c>
      <c r="T337" s="3" t="s">
        <v>2196</v>
      </c>
      <c r="W337" s="3">
        <v>8</v>
      </c>
    </row>
    <row r="338" spans="1:24" ht="11.25" customHeight="1" x14ac:dyDescent="0.2">
      <c r="A338" s="3">
        <v>1080076</v>
      </c>
      <c r="B338" s="3" t="s">
        <v>64</v>
      </c>
      <c r="C338" s="29">
        <v>49</v>
      </c>
      <c r="D338" s="3" t="s">
        <v>217</v>
      </c>
      <c r="E338" s="3">
        <v>2</v>
      </c>
      <c r="F338" s="3" t="s">
        <v>441</v>
      </c>
      <c r="G338" s="3">
        <v>0</v>
      </c>
      <c r="H338" s="3">
        <v>1</v>
      </c>
      <c r="I338" s="3">
        <v>0</v>
      </c>
      <c r="J338" s="3">
        <v>0</v>
      </c>
      <c r="K338" s="3">
        <v>0</v>
      </c>
      <c r="L338" s="3" t="s">
        <v>2197</v>
      </c>
      <c r="M338" s="3">
        <v>1</v>
      </c>
      <c r="N338" s="3" t="s">
        <v>2198</v>
      </c>
      <c r="O338" s="3">
        <v>1</v>
      </c>
      <c r="P338" s="3" t="s">
        <v>2199</v>
      </c>
      <c r="Q338" s="3">
        <v>1</v>
      </c>
      <c r="R338" s="3" t="s">
        <v>2200</v>
      </c>
      <c r="S338" s="3">
        <v>1</v>
      </c>
      <c r="T338" s="3" t="s">
        <v>2201</v>
      </c>
      <c r="W338" s="3">
        <v>8</v>
      </c>
    </row>
    <row r="339" spans="1:24" ht="11.25" customHeight="1" x14ac:dyDescent="0.2">
      <c r="A339" s="3">
        <v>1080076</v>
      </c>
      <c r="B339" s="3" t="s">
        <v>64</v>
      </c>
      <c r="C339" s="29">
        <v>49</v>
      </c>
      <c r="D339" s="3" t="s">
        <v>338</v>
      </c>
      <c r="E339" s="3">
        <v>5</v>
      </c>
      <c r="F339" s="3" t="s">
        <v>442</v>
      </c>
      <c r="G339" s="3">
        <v>1</v>
      </c>
      <c r="H339" s="3">
        <v>1</v>
      </c>
      <c r="I339" s="3">
        <v>1</v>
      </c>
      <c r="J339" s="3">
        <v>0</v>
      </c>
      <c r="K339" s="3">
        <v>0</v>
      </c>
      <c r="L339" s="3" t="s">
        <v>2202</v>
      </c>
      <c r="M339" s="3">
        <v>1</v>
      </c>
      <c r="N339" s="3" t="s">
        <v>2203</v>
      </c>
      <c r="O339" s="3">
        <v>1</v>
      </c>
      <c r="P339" s="3" t="s">
        <v>2204</v>
      </c>
      <c r="Q339" s="3">
        <v>1</v>
      </c>
      <c r="R339" s="3" t="s">
        <v>2205</v>
      </c>
      <c r="S339" s="3">
        <v>1</v>
      </c>
      <c r="T339" s="3" t="s">
        <v>2206</v>
      </c>
      <c r="W339" s="3">
        <v>8</v>
      </c>
    </row>
    <row r="340" spans="1:24" ht="11.25" customHeight="1" x14ac:dyDescent="0.2">
      <c r="A340" s="3">
        <v>1080076</v>
      </c>
      <c r="B340" s="3" t="s">
        <v>64</v>
      </c>
      <c r="C340" s="29">
        <v>49</v>
      </c>
      <c r="D340" s="3" t="s">
        <v>323</v>
      </c>
      <c r="E340" s="3">
        <v>6</v>
      </c>
      <c r="F340" s="3" t="s">
        <v>442</v>
      </c>
      <c r="G340" s="3">
        <v>1</v>
      </c>
      <c r="H340" s="3">
        <v>1</v>
      </c>
      <c r="I340" s="3">
        <v>1</v>
      </c>
      <c r="J340" s="3">
        <v>0</v>
      </c>
      <c r="K340" s="3">
        <v>0</v>
      </c>
      <c r="M340" s="3">
        <v>0</v>
      </c>
      <c r="N340" s="3" t="s">
        <v>2207</v>
      </c>
      <c r="O340" s="3">
        <v>1</v>
      </c>
      <c r="P340" s="3" t="s">
        <v>2208</v>
      </c>
      <c r="Q340" s="3">
        <v>1</v>
      </c>
      <c r="R340" s="3" t="s">
        <v>2209</v>
      </c>
      <c r="S340" s="3">
        <v>1</v>
      </c>
      <c r="T340" s="3" t="s">
        <v>2210</v>
      </c>
      <c r="W340" s="3">
        <v>8</v>
      </c>
    </row>
    <row r="341" spans="1:24" ht="11.25" customHeight="1" x14ac:dyDescent="0.2">
      <c r="A341" s="3">
        <v>1080083</v>
      </c>
      <c r="B341" s="3" t="s">
        <v>65</v>
      </c>
      <c r="C341" s="29">
        <v>49</v>
      </c>
      <c r="D341" s="3" t="s">
        <v>339</v>
      </c>
      <c r="E341" s="3">
        <v>1</v>
      </c>
      <c r="F341" s="3" t="s">
        <v>441</v>
      </c>
      <c r="G341" s="3">
        <v>0</v>
      </c>
      <c r="H341" s="3">
        <v>1</v>
      </c>
      <c r="I341" s="3">
        <v>0</v>
      </c>
      <c r="J341" s="3">
        <v>0</v>
      </c>
      <c r="K341" s="3">
        <v>0</v>
      </c>
      <c r="L341" s="3" t="s">
        <v>2211</v>
      </c>
      <c r="M341" s="3">
        <v>1</v>
      </c>
      <c r="N341" s="3" t="s">
        <v>2212</v>
      </c>
      <c r="O341" s="3">
        <v>1</v>
      </c>
      <c r="P341" s="3" t="s">
        <v>2213</v>
      </c>
      <c r="Q341" s="3">
        <v>0</v>
      </c>
      <c r="R341" s="3" t="s">
        <v>2214</v>
      </c>
      <c r="S341" s="3">
        <v>1</v>
      </c>
      <c r="T341" s="3" t="s">
        <v>2215</v>
      </c>
      <c r="U341" s="3">
        <v>1</v>
      </c>
      <c r="V341" s="3" t="s">
        <v>2216</v>
      </c>
      <c r="W341" s="3">
        <v>7</v>
      </c>
    </row>
    <row r="342" spans="1:24" ht="11.25" customHeight="1" x14ac:dyDescent="0.2">
      <c r="A342" s="3">
        <v>1080083</v>
      </c>
      <c r="B342" s="3" t="s">
        <v>65</v>
      </c>
      <c r="C342" s="29">
        <v>49</v>
      </c>
      <c r="D342" s="3" t="s">
        <v>340</v>
      </c>
      <c r="E342" s="3">
        <v>3</v>
      </c>
      <c r="F342" s="3" t="s">
        <v>442</v>
      </c>
      <c r="G342" s="3">
        <v>1</v>
      </c>
      <c r="H342" s="3">
        <v>1</v>
      </c>
      <c r="I342" s="3">
        <v>1</v>
      </c>
      <c r="J342" s="3">
        <v>0</v>
      </c>
      <c r="K342" s="3">
        <v>0</v>
      </c>
      <c r="L342" s="3" t="s">
        <v>2217</v>
      </c>
      <c r="M342" s="3">
        <v>1</v>
      </c>
      <c r="N342" s="3" t="s">
        <v>2218</v>
      </c>
      <c r="O342" s="3">
        <v>1</v>
      </c>
      <c r="P342" s="3" t="s">
        <v>2219</v>
      </c>
      <c r="Q342" s="3">
        <v>1</v>
      </c>
      <c r="R342" s="3" t="s">
        <v>2220</v>
      </c>
      <c r="S342" s="3">
        <v>1</v>
      </c>
      <c r="T342" s="3" t="s">
        <v>2221</v>
      </c>
      <c r="W342" s="3">
        <v>8</v>
      </c>
    </row>
    <row r="343" spans="1:24" ht="11.25" customHeight="1" x14ac:dyDescent="0.2">
      <c r="A343" s="3">
        <v>1080083</v>
      </c>
      <c r="B343" s="3" t="s">
        <v>65</v>
      </c>
      <c r="C343" s="29">
        <v>49</v>
      </c>
      <c r="D343" s="3" t="s">
        <v>309</v>
      </c>
      <c r="E343" s="3">
        <v>4</v>
      </c>
      <c r="F343" s="3" t="s">
        <v>442</v>
      </c>
      <c r="G343" s="3">
        <v>0</v>
      </c>
      <c r="H343" s="3">
        <v>1</v>
      </c>
      <c r="I343" s="3">
        <v>1</v>
      </c>
      <c r="J343" s="3">
        <v>0</v>
      </c>
      <c r="K343" s="3">
        <v>0</v>
      </c>
      <c r="M343" s="3">
        <v>1</v>
      </c>
      <c r="N343" s="34" t="s">
        <v>2222</v>
      </c>
      <c r="O343" s="3">
        <v>1</v>
      </c>
      <c r="P343" s="34" t="s">
        <v>2223</v>
      </c>
      <c r="Q343" s="3">
        <v>1</v>
      </c>
      <c r="R343" s="34" t="s">
        <v>2224</v>
      </c>
      <c r="S343" s="3">
        <v>0</v>
      </c>
      <c r="W343" s="3">
        <v>8</v>
      </c>
    </row>
    <row r="344" spans="1:24" ht="11.25" customHeight="1" x14ac:dyDescent="0.2">
      <c r="A344" s="3">
        <v>1080083</v>
      </c>
      <c r="B344" s="3" t="s">
        <v>65</v>
      </c>
      <c r="C344" s="29">
        <v>49</v>
      </c>
      <c r="D344" s="3" t="s">
        <v>172</v>
      </c>
      <c r="E344" s="3">
        <v>2</v>
      </c>
      <c r="F344" s="3" t="s">
        <v>441</v>
      </c>
      <c r="G344" s="3">
        <v>0</v>
      </c>
      <c r="H344" s="3">
        <v>1</v>
      </c>
      <c r="I344" s="3">
        <v>0</v>
      </c>
      <c r="J344" s="3">
        <v>0</v>
      </c>
      <c r="K344" s="3">
        <v>0</v>
      </c>
      <c r="L344" s="3" t="s">
        <v>2225</v>
      </c>
      <c r="M344" s="3">
        <v>1</v>
      </c>
      <c r="N344" s="3" t="s">
        <v>2226</v>
      </c>
      <c r="O344" s="3">
        <v>1</v>
      </c>
      <c r="P344" s="3" t="s">
        <v>2227</v>
      </c>
      <c r="Q344" s="3">
        <v>1</v>
      </c>
      <c r="R344" s="3" t="s">
        <v>2228</v>
      </c>
      <c r="S344" s="3">
        <v>1</v>
      </c>
      <c r="T344" s="34" t="s">
        <v>2229</v>
      </c>
      <c r="W344" s="3">
        <v>8</v>
      </c>
    </row>
    <row r="345" spans="1:24" ht="11.25" customHeight="1" x14ac:dyDescent="0.2">
      <c r="A345" s="3">
        <v>1080083</v>
      </c>
      <c r="B345" s="3" t="s">
        <v>65</v>
      </c>
      <c r="C345" s="29">
        <v>49</v>
      </c>
      <c r="D345" s="3" t="s">
        <v>195</v>
      </c>
      <c r="E345" s="3">
        <v>5</v>
      </c>
      <c r="F345" s="3" t="s">
        <v>442</v>
      </c>
      <c r="G345" s="3">
        <v>0</v>
      </c>
      <c r="H345" s="3">
        <v>1</v>
      </c>
      <c r="I345" s="3">
        <v>1</v>
      </c>
      <c r="J345" s="3">
        <v>0</v>
      </c>
      <c r="K345" s="3">
        <v>0</v>
      </c>
      <c r="M345" s="3">
        <v>1</v>
      </c>
      <c r="N345" s="3" t="s">
        <v>2230</v>
      </c>
      <c r="O345" s="3">
        <v>1</v>
      </c>
      <c r="P345" s="3" t="s">
        <v>2231</v>
      </c>
      <c r="Q345" s="3">
        <v>1</v>
      </c>
      <c r="R345" s="3" t="s">
        <v>2232</v>
      </c>
      <c r="S345" s="3">
        <v>0</v>
      </c>
      <c r="U345" s="3">
        <v>1</v>
      </c>
      <c r="V345" s="3" t="s">
        <v>2233</v>
      </c>
      <c r="W345" s="3">
        <v>8</v>
      </c>
    </row>
    <row r="346" spans="1:24" ht="11.25" customHeight="1" x14ac:dyDescent="0.2">
      <c r="A346" s="3">
        <v>1080083</v>
      </c>
      <c r="B346" s="3" t="s">
        <v>65</v>
      </c>
      <c r="C346" s="29">
        <v>49</v>
      </c>
      <c r="D346" s="3" t="s">
        <v>135</v>
      </c>
      <c r="E346" s="3">
        <v>6</v>
      </c>
      <c r="F346" s="3" t="s">
        <v>442</v>
      </c>
      <c r="G346" s="3">
        <v>0</v>
      </c>
      <c r="H346" s="3">
        <v>1</v>
      </c>
      <c r="I346" s="3">
        <v>1</v>
      </c>
      <c r="J346" s="3">
        <v>0</v>
      </c>
      <c r="K346" s="3">
        <v>0</v>
      </c>
      <c r="M346" s="3">
        <v>1</v>
      </c>
      <c r="N346" s="3" t="s">
        <v>2234</v>
      </c>
      <c r="O346" s="3">
        <v>1</v>
      </c>
      <c r="P346" s="3" t="s">
        <v>2235</v>
      </c>
      <c r="Q346" s="3">
        <v>1</v>
      </c>
      <c r="R346" s="3" t="s">
        <v>2236</v>
      </c>
      <c r="S346" s="3">
        <v>1</v>
      </c>
      <c r="T346" s="3" t="s">
        <v>2237</v>
      </c>
      <c r="W346" s="3">
        <v>8</v>
      </c>
    </row>
    <row r="347" spans="1:24" ht="11.25" customHeight="1" x14ac:dyDescent="0.2">
      <c r="A347" s="3">
        <v>1080086</v>
      </c>
      <c r="B347" s="3" t="s">
        <v>66</v>
      </c>
      <c r="C347" s="29">
        <v>103</v>
      </c>
      <c r="D347" s="3" t="s">
        <v>341</v>
      </c>
      <c r="E347" s="3">
        <v>3</v>
      </c>
      <c r="F347" s="3" t="s">
        <v>442</v>
      </c>
      <c r="G347" s="3">
        <v>1</v>
      </c>
      <c r="H347" s="3">
        <v>1</v>
      </c>
      <c r="I347" s="3">
        <v>1</v>
      </c>
      <c r="J347" s="3">
        <v>0</v>
      </c>
      <c r="K347" s="3">
        <v>0</v>
      </c>
      <c r="L347" s="3" t="s">
        <v>2238</v>
      </c>
      <c r="M347" s="3">
        <v>1</v>
      </c>
      <c r="N347" s="3" t="s">
        <v>2239</v>
      </c>
      <c r="O347" s="3">
        <v>1</v>
      </c>
      <c r="P347" s="3" t="s">
        <v>2240</v>
      </c>
      <c r="Q347" s="3">
        <v>1</v>
      </c>
      <c r="R347" s="3" t="s">
        <v>2241</v>
      </c>
      <c r="S347" s="3">
        <v>1</v>
      </c>
      <c r="T347" s="3" t="s">
        <v>2242</v>
      </c>
      <c r="W347" s="3">
        <v>8</v>
      </c>
      <c r="X347" s="3" t="s">
        <v>2243</v>
      </c>
    </row>
    <row r="348" spans="1:24" ht="11.25" customHeight="1" x14ac:dyDescent="0.2">
      <c r="A348" s="3">
        <v>1080086</v>
      </c>
      <c r="B348" s="3" t="s">
        <v>66</v>
      </c>
      <c r="C348" s="29">
        <v>103</v>
      </c>
      <c r="D348" s="3" t="s">
        <v>212</v>
      </c>
      <c r="E348" s="3">
        <v>4</v>
      </c>
      <c r="F348" s="3" t="s">
        <v>442</v>
      </c>
      <c r="G348" s="3">
        <v>1</v>
      </c>
      <c r="H348" s="3">
        <v>1</v>
      </c>
      <c r="I348" s="3">
        <v>1</v>
      </c>
      <c r="J348" s="3">
        <v>0</v>
      </c>
      <c r="K348" s="3">
        <v>0</v>
      </c>
      <c r="L348" s="3" t="s">
        <v>2171</v>
      </c>
      <c r="M348" s="3">
        <v>0</v>
      </c>
      <c r="N348" s="3" t="s">
        <v>2244</v>
      </c>
      <c r="O348" s="3">
        <v>0</v>
      </c>
      <c r="Q348" s="3">
        <v>1</v>
      </c>
      <c r="R348" s="3" t="s">
        <v>2245</v>
      </c>
      <c r="S348" s="3">
        <v>0</v>
      </c>
      <c r="U348" s="3">
        <v>1</v>
      </c>
      <c r="V348" s="3" t="s">
        <v>2246</v>
      </c>
      <c r="W348" s="3">
        <v>7</v>
      </c>
      <c r="X348" s="3" t="s">
        <v>2247</v>
      </c>
    </row>
    <row r="349" spans="1:24" ht="11.25" customHeight="1" x14ac:dyDescent="0.2">
      <c r="A349" s="3">
        <v>1080086</v>
      </c>
      <c r="B349" s="3" t="s">
        <v>66</v>
      </c>
      <c r="C349" s="29">
        <v>103</v>
      </c>
      <c r="D349" s="3" t="s">
        <v>113</v>
      </c>
      <c r="E349" s="3">
        <v>5</v>
      </c>
      <c r="F349" s="3" t="s">
        <v>442</v>
      </c>
      <c r="G349" s="3">
        <v>0</v>
      </c>
      <c r="H349" s="3">
        <v>1</v>
      </c>
      <c r="I349" s="3">
        <v>1</v>
      </c>
      <c r="J349" s="3">
        <v>0</v>
      </c>
      <c r="K349" s="3">
        <v>0</v>
      </c>
      <c r="L349" s="3" t="s">
        <v>2171</v>
      </c>
      <c r="M349" s="3">
        <v>1</v>
      </c>
      <c r="N349" s="3" t="s">
        <v>2248</v>
      </c>
      <c r="O349" s="3">
        <v>0</v>
      </c>
      <c r="Q349" s="3">
        <v>1</v>
      </c>
      <c r="R349" s="3" t="s">
        <v>2249</v>
      </c>
      <c r="S349" s="3">
        <v>1</v>
      </c>
      <c r="T349" s="3" t="s">
        <v>2250</v>
      </c>
      <c r="W349" s="3">
        <v>8</v>
      </c>
      <c r="X349" s="3" t="s">
        <v>2251</v>
      </c>
    </row>
    <row r="350" spans="1:24" ht="11.25" customHeight="1" x14ac:dyDescent="0.2">
      <c r="A350" s="3">
        <v>1080086</v>
      </c>
      <c r="B350" s="3" t="s">
        <v>66</v>
      </c>
      <c r="C350" s="29">
        <v>103</v>
      </c>
      <c r="D350" s="3" t="s">
        <v>265</v>
      </c>
      <c r="E350" s="3">
        <v>6</v>
      </c>
      <c r="F350" s="3" t="s">
        <v>442</v>
      </c>
      <c r="G350" s="3">
        <v>0</v>
      </c>
      <c r="H350" s="3">
        <v>1</v>
      </c>
      <c r="I350" s="3">
        <v>1</v>
      </c>
      <c r="J350" s="3">
        <v>0</v>
      </c>
      <c r="K350" s="3">
        <v>0</v>
      </c>
      <c r="L350" s="3" t="s">
        <v>2252</v>
      </c>
      <c r="M350" s="3">
        <v>1</v>
      </c>
      <c r="N350" s="3" t="s">
        <v>2253</v>
      </c>
      <c r="O350" s="3">
        <v>0</v>
      </c>
      <c r="Q350" s="3">
        <v>0</v>
      </c>
      <c r="S350" s="3">
        <v>1</v>
      </c>
      <c r="T350" s="3" t="s">
        <v>2254</v>
      </c>
      <c r="W350" s="3">
        <v>9</v>
      </c>
      <c r="X350" s="3" t="s">
        <v>2255</v>
      </c>
    </row>
    <row r="351" spans="1:24" ht="11.25" customHeight="1" x14ac:dyDescent="0.2">
      <c r="A351" s="3">
        <v>1080086</v>
      </c>
      <c r="B351" s="3" t="s">
        <v>66</v>
      </c>
      <c r="C351" s="29">
        <v>103</v>
      </c>
      <c r="D351" s="3" t="s">
        <v>194</v>
      </c>
      <c r="E351" s="3">
        <v>1</v>
      </c>
      <c r="F351" s="3" t="s">
        <v>441</v>
      </c>
      <c r="G351" s="3">
        <v>0</v>
      </c>
      <c r="H351" s="3">
        <v>1</v>
      </c>
      <c r="I351" s="3">
        <v>0</v>
      </c>
      <c r="J351" s="3">
        <v>0</v>
      </c>
      <c r="K351" s="3">
        <v>0</v>
      </c>
      <c r="L351" s="3" t="s">
        <v>2256</v>
      </c>
      <c r="M351" s="3">
        <v>1</v>
      </c>
      <c r="N351" s="3" t="s">
        <v>2257</v>
      </c>
      <c r="O351" s="3">
        <v>1</v>
      </c>
      <c r="P351" s="3" t="s">
        <v>2258</v>
      </c>
      <c r="Q351" s="3">
        <v>1</v>
      </c>
      <c r="R351" s="3" t="s">
        <v>2259</v>
      </c>
      <c r="S351" s="3">
        <v>1</v>
      </c>
      <c r="T351" s="3" t="s">
        <v>2260</v>
      </c>
      <c r="U351" s="3">
        <v>1</v>
      </c>
      <c r="V351" s="3" t="s">
        <v>2261</v>
      </c>
      <c r="W351" s="3">
        <v>8</v>
      </c>
      <c r="X351" s="3" t="s">
        <v>2262</v>
      </c>
    </row>
    <row r="352" spans="1:24" ht="11.25" customHeight="1" x14ac:dyDescent="0.2">
      <c r="A352" s="3">
        <v>1080086</v>
      </c>
      <c r="B352" s="3" t="s">
        <v>66</v>
      </c>
      <c r="C352" s="29">
        <v>103</v>
      </c>
      <c r="D352" s="3" t="s">
        <v>293</v>
      </c>
      <c r="E352" s="3">
        <v>2</v>
      </c>
      <c r="F352" s="3" t="s">
        <v>441</v>
      </c>
      <c r="G352" s="3">
        <v>0</v>
      </c>
      <c r="H352" s="3">
        <v>1</v>
      </c>
      <c r="I352" s="3">
        <v>0</v>
      </c>
      <c r="J352" s="3">
        <v>0</v>
      </c>
      <c r="K352" s="3">
        <v>0</v>
      </c>
      <c r="L352" s="3" t="s">
        <v>2263</v>
      </c>
      <c r="M352" s="3">
        <v>1</v>
      </c>
      <c r="N352" s="3" t="s">
        <v>2264</v>
      </c>
      <c r="O352" s="3">
        <v>1</v>
      </c>
      <c r="P352" s="3" t="s">
        <v>2265</v>
      </c>
      <c r="Q352" s="3">
        <v>0</v>
      </c>
      <c r="R352" s="3" t="s">
        <v>2266</v>
      </c>
      <c r="S352" s="3">
        <v>0</v>
      </c>
      <c r="U352" s="3">
        <v>1</v>
      </c>
      <c r="V352" s="3" t="s">
        <v>2267</v>
      </c>
      <c r="W352" s="3">
        <v>8</v>
      </c>
      <c r="X352" s="3" t="s">
        <v>2268</v>
      </c>
    </row>
    <row r="353" spans="1:24" ht="11.25" customHeight="1" x14ac:dyDescent="0.2">
      <c r="A353" s="3">
        <v>1080087</v>
      </c>
      <c r="B353" s="3" t="s">
        <v>67</v>
      </c>
      <c r="C353" s="29">
        <v>103</v>
      </c>
      <c r="D353" s="3" t="s">
        <v>112</v>
      </c>
      <c r="E353" s="3">
        <v>1</v>
      </c>
      <c r="F353" s="3" t="s">
        <v>441</v>
      </c>
      <c r="G353" s="3">
        <v>0</v>
      </c>
      <c r="H353" s="3">
        <v>1</v>
      </c>
      <c r="I353" s="3">
        <v>0</v>
      </c>
      <c r="J353" s="3">
        <v>0</v>
      </c>
      <c r="K353" s="3">
        <v>0</v>
      </c>
      <c r="L353" s="3" t="s">
        <v>2150</v>
      </c>
      <c r="M353" s="3">
        <v>0</v>
      </c>
      <c r="N353" s="3" t="s">
        <v>2269</v>
      </c>
      <c r="O353" s="3">
        <v>1</v>
      </c>
      <c r="P353" s="3" t="s">
        <v>2270</v>
      </c>
      <c r="Q353" s="3">
        <v>0</v>
      </c>
      <c r="S353" s="3">
        <v>0</v>
      </c>
      <c r="U353" s="3">
        <v>1</v>
      </c>
      <c r="V353" s="3" t="s">
        <v>2271</v>
      </c>
      <c r="W353" s="3">
        <v>2</v>
      </c>
      <c r="X353" s="3" t="s">
        <v>2272</v>
      </c>
    </row>
    <row r="354" spans="1:24" ht="11.25" customHeight="1" x14ac:dyDescent="0.2">
      <c r="A354" s="3">
        <v>1080101</v>
      </c>
      <c r="B354" s="3" t="s">
        <v>68</v>
      </c>
      <c r="C354" s="29">
        <v>136</v>
      </c>
      <c r="D354" s="3" t="s">
        <v>342</v>
      </c>
      <c r="E354" s="3">
        <v>2</v>
      </c>
      <c r="F354" s="3" t="s">
        <v>441</v>
      </c>
      <c r="G354" s="3">
        <v>0</v>
      </c>
      <c r="H354" s="3">
        <v>1</v>
      </c>
      <c r="I354" s="3">
        <v>0</v>
      </c>
      <c r="J354" s="3">
        <v>0</v>
      </c>
      <c r="K354" s="3">
        <v>0</v>
      </c>
      <c r="L354" s="3" t="s">
        <v>2273</v>
      </c>
      <c r="M354" s="3">
        <v>1</v>
      </c>
      <c r="N354" s="3" t="s">
        <v>2274</v>
      </c>
      <c r="O354" s="3">
        <v>1</v>
      </c>
      <c r="P354" s="3" t="s">
        <v>2275</v>
      </c>
      <c r="Q354" s="3">
        <v>0</v>
      </c>
      <c r="S354" s="3">
        <v>1</v>
      </c>
      <c r="T354" s="3" t="s">
        <v>2276</v>
      </c>
      <c r="U354" s="3">
        <v>1</v>
      </c>
      <c r="V354" s="3" t="s">
        <v>2277</v>
      </c>
      <c r="W354" s="3">
        <v>8</v>
      </c>
      <c r="X354" s="3" t="s">
        <v>2278</v>
      </c>
    </row>
    <row r="355" spans="1:24" ht="11.25" customHeight="1" x14ac:dyDescent="0.2">
      <c r="A355" s="3">
        <v>1080101</v>
      </c>
      <c r="B355" s="3" t="s">
        <v>68</v>
      </c>
      <c r="C355" s="29" t="s">
        <v>2279</v>
      </c>
      <c r="D355" s="3" t="s">
        <v>294</v>
      </c>
      <c r="E355" s="3">
        <v>3</v>
      </c>
      <c r="F355" s="3" t="s">
        <v>441</v>
      </c>
      <c r="G355" s="3">
        <v>1</v>
      </c>
      <c r="H355" s="3">
        <v>1</v>
      </c>
      <c r="I355" s="3">
        <v>0</v>
      </c>
      <c r="J355" s="3">
        <v>0</v>
      </c>
      <c r="K355" s="3">
        <v>0</v>
      </c>
      <c r="L355" s="3" t="s">
        <v>2280</v>
      </c>
      <c r="M355" s="3">
        <v>1</v>
      </c>
      <c r="N355" s="3" t="s">
        <v>2281</v>
      </c>
      <c r="O355" s="3">
        <v>1</v>
      </c>
      <c r="P355" s="3" t="s">
        <v>2282</v>
      </c>
      <c r="Q355" s="3">
        <v>1</v>
      </c>
      <c r="R355" s="3" t="s">
        <v>2283</v>
      </c>
      <c r="S355" s="3">
        <v>1</v>
      </c>
      <c r="T355" s="3" t="s">
        <v>2284</v>
      </c>
      <c r="W355" s="3">
        <v>8</v>
      </c>
      <c r="X355" s="3" t="s">
        <v>2285</v>
      </c>
    </row>
    <row r="356" spans="1:24" x14ac:dyDescent="0.2">
      <c r="A356" s="3">
        <v>1080101</v>
      </c>
      <c r="B356" s="3" t="s">
        <v>68</v>
      </c>
      <c r="C356" s="29">
        <v>136</v>
      </c>
      <c r="D356" s="3" t="s">
        <v>343</v>
      </c>
      <c r="E356" s="3">
        <v>4</v>
      </c>
      <c r="F356" s="3" t="s">
        <v>442</v>
      </c>
      <c r="G356" s="3">
        <v>1</v>
      </c>
      <c r="H356" s="3">
        <v>1</v>
      </c>
      <c r="I356" s="3">
        <v>0</v>
      </c>
      <c r="J356" s="3">
        <v>0</v>
      </c>
      <c r="K356" s="3">
        <v>0</v>
      </c>
      <c r="L356" s="3" t="s">
        <v>2286</v>
      </c>
      <c r="M356" s="3">
        <v>1</v>
      </c>
      <c r="N356" s="3" t="s">
        <v>2287</v>
      </c>
      <c r="O356" s="3">
        <v>1</v>
      </c>
      <c r="P356" s="3" t="s">
        <v>2288</v>
      </c>
      <c r="Q356" s="3">
        <v>1</v>
      </c>
      <c r="R356" s="3" t="s">
        <v>2289</v>
      </c>
      <c r="S356" s="3">
        <v>1</v>
      </c>
      <c r="T356" s="3" t="s">
        <v>2290</v>
      </c>
      <c r="W356" s="3">
        <v>8</v>
      </c>
    </row>
    <row r="357" spans="1:24" x14ac:dyDescent="0.2">
      <c r="A357" s="3">
        <v>1080101</v>
      </c>
      <c r="B357" s="3" t="s">
        <v>68</v>
      </c>
      <c r="C357" s="29">
        <v>136</v>
      </c>
      <c r="D357" s="3" t="s">
        <v>344</v>
      </c>
      <c r="E357" s="3">
        <v>5</v>
      </c>
      <c r="F357" s="3" t="s">
        <v>442</v>
      </c>
      <c r="G357" s="3">
        <v>1</v>
      </c>
      <c r="H357" s="3">
        <v>1</v>
      </c>
      <c r="I357" s="3">
        <v>0</v>
      </c>
      <c r="J357" s="3">
        <v>1</v>
      </c>
      <c r="K357" s="3">
        <v>0</v>
      </c>
      <c r="L357" s="3" t="s">
        <v>2291</v>
      </c>
      <c r="M357" s="3">
        <v>1</v>
      </c>
      <c r="N357" s="3" t="s">
        <v>2292</v>
      </c>
      <c r="O357" s="3">
        <v>1</v>
      </c>
      <c r="P357" s="3" t="s">
        <v>2293</v>
      </c>
      <c r="Q357" s="3">
        <v>1</v>
      </c>
      <c r="R357" s="3" t="s">
        <v>2294</v>
      </c>
      <c r="S357" s="3">
        <v>1</v>
      </c>
      <c r="T357" s="3" t="s">
        <v>2295</v>
      </c>
      <c r="U357" s="3">
        <v>1</v>
      </c>
      <c r="V357" s="3" t="s">
        <v>2296</v>
      </c>
      <c r="W357" s="3">
        <v>7</v>
      </c>
      <c r="X357" s="3" t="s">
        <v>2297</v>
      </c>
    </row>
    <row r="358" spans="1:24" x14ac:dyDescent="0.2">
      <c r="A358" s="3">
        <v>1080101</v>
      </c>
      <c r="B358" s="3" t="s">
        <v>68</v>
      </c>
      <c r="C358" s="29">
        <v>136</v>
      </c>
      <c r="D358" s="3" t="s">
        <v>135</v>
      </c>
      <c r="E358" s="3">
        <v>6</v>
      </c>
      <c r="F358" s="3" t="s">
        <v>442</v>
      </c>
      <c r="G358" s="3">
        <v>0</v>
      </c>
      <c r="H358" s="3">
        <v>1</v>
      </c>
      <c r="I358" s="3">
        <v>0</v>
      </c>
      <c r="J358" s="3">
        <v>0</v>
      </c>
      <c r="K358" s="3">
        <v>0</v>
      </c>
      <c r="L358" s="3" t="s">
        <v>2298</v>
      </c>
      <c r="M358" s="3">
        <v>1</v>
      </c>
      <c r="O358" s="3">
        <v>0</v>
      </c>
      <c r="Q358" s="3">
        <v>1</v>
      </c>
      <c r="R358" s="3" t="s">
        <v>2299</v>
      </c>
      <c r="S358" s="3">
        <v>1</v>
      </c>
      <c r="T358" s="3" t="s">
        <v>2300</v>
      </c>
      <c r="W358" s="3">
        <v>9</v>
      </c>
      <c r="X358" s="3" t="s">
        <v>2301</v>
      </c>
    </row>
    <row r="359" spans="1:24" ht="11.25" customHeight="1" x14ac:dyDescent="0.2">
      <c r="A359" s="3">
        <v>1080101</v>
      </c>
      <c r="B359" s="3" t="s">
        <v>68</v>
      </c>
      <c r="C359" s="29">
        <v>136</v>
      </c>
      <c r="D359" s="3" t="s">
        <v>318</v>
      </c>
      <c r="E359" s="3">
        <v>7</v>
      </c>
      <c r="F359" s="3" t="s">
        <v>442</v>
      </c>
      <c r="G359" s="3">
        <v>1</v>
      </c>
      <c r="H359" s="3">
        <v>1</v>
      </c>
      <c r="I359" s="3">
        <v>1</v>
      </c>
      <c r="J359" s="3">
        <v>1</v>
      </c>
      <c r="K359" s="3">
        <v>0</v>
      </c>
      <c r="L359" s="3" t="s">
        <v>2302</v>
      </c>
      <c r="M359" s="3">
        <v>1</v>
      </c>
      <c r="N359" s="3" t="s">
        <v>2303</v>
      </c>
      <c r="O359" s="3">
        <v>1</v>
      </c>
      <c r="P359" s="3" t="s">
        <v>2304</v>
      </c>
      <c r="Q359" s="3">
        <v>1</v>
      </c>
      <c r="R359" s="3" t="s">
        <v>2305</v>
      </c>
      <c r="S359" s="3">
        <v>1</v>
      </c>
      <c r="T359" s="3" t="s">
        <v>2306</v>
      </c>
      <c r="W359" s="3">
        <v>9</v>
      </c>
      <c r="X359" s="3" t="s">
        <v>2307</v>
      </c>
    </row>
    <row r="360" spans="1:24" ht="11.25" customHeight="1" x14ac:dyDescent="0.2">
      <c r="A360" s="3">
        <v>1080102</v>
      </c>
      <c r="B360" s="3" t="s">
        <v>69</v>
      </c>
      <c r="C360" s="29" t="s">
        <v>2308</v>
      </c>
      <c r="D360" s="3" t="s">
        <v>342</v>
      </c>
      <c r="E360" s="3">
        <v>1</v>
      </c>
      <c r="F360" s="3" t="s">
        <v>441</v>
      </c>
      <c r="G360" s="3">
        <v>1</v>
      </c>
      <c r="H360" s="3">
        <v>1</v>
      </c>
      <c r="I360" s="3">
        <v>0</v>
      </c>
      <c r="J360" s="3">
        <v>0</v>
      </c>
      <c r="K360" s="3">
        <v>0</v>
      </c>
      <c r="L360" s="3" t="s">
        <v>2309</v>
      </c>
      <c r="M360" s="3">
        <v>1</v>
      </c>
      <c r="N360" s="3" t="s">
        <v>2310</v>
      </c>
      <c r="O360" s="3">
        <v>1</v>
      </c>
      <c r="P360" s="3" t="s">
        <v>2311</v>
      </c>
      <c r="Q360" s="3">
        <v>1</v>
      </c>
      <c r="R360" s="3" t="s">
        <v>2312</v>
      </c>
      <c r="S360" s="3">
        <v>1</v>
      </c>
      <c r="T360" s="3" t="s">
        <v>2313</v>
      </c>
      <c r="U360" s="3">
        <v>1</v>
      </c>
      <c r="V360" s="3" t="s">
        <v>2314</v>
      </c>
      <c r="W360" s="3">
        <v>9</v>
      </c>
    </row>
    <row r="361" spans="1:24" ht="11.25" customHeight="1" x14ac:dyDescent="0.2">
      <c r="A361" s="3">
        <v>1080102</v>
      </c>
      <c r="B361" s="3" t="s">
        <v>69</v>
      </c>
      <c r="C361" s="29">
        <v>131</v>
      </c>
      <c r="D361" s="3" t="s">
        <v>345</v>
      </c>
      <c r="E361" s="3">
        <v>5</v>
      </c>
      <c r="F361" s="3" t="s">
        <v>442</v>
      </c>
      <c r="G361" s="3">
        <v>1</v>
      </c>
      <c r="H361" s="3">
        <v>1</v>
      </c>
      <c r="I361" s="3">
        <v>1</v>
      </c>
      <c r="J361" s="3">
        <v>0</v>
      </c>
      <c r="K361" s="3">
        <v>0</v>
      </c>
      <c r="L361" s="3" t="s">
        <v>2315</v>
      </c>
      <c r="M361" s="3">
        <v>1</v>
      </c>
      <c r="N361" s="3" t="s">
        <v>2316</v>
      </c>
      <c r="O361" s="3">
        <v>1</v>
      </c>
      <c r="P361" s="3" t="s">
        <v>2317</v>
      </c>
      <c r="Q361" s="3">
        <v>1</v>
      </c>
      <c r="R361" s="3" t="s">
        <v>2318</v>
      </c>
      <c r="S361" s="3">
        <v>1</v>
      </c>
      <c r="T361" s="3" t="s">
        <v>2319</v>
      </c>
      <c r="W361" s="3">
        <v>9</v>
      </c>
    </row>
    <row r="362" spans="1:24" ht="11.25" customHeight="1" x14ac:dyDescent="0.2">
      <c r="A362" s="3">
        <v>1080102</v>
      </c>
      <c r="B362" s="3" t="s">
        <v>69</v>
      </c>
      <c r="C362" s="29" t="s">
        <v>2308</v>
      </c>
      <c r="D362" s="3" t="s">
        <v>305</v>
      </c>
      <c r="E362" s="3">
        <v>3</v>
      </c>
      <c r="F362" s="3" t="s">
        <v>442</v>
      </c>
      <c r="G362" s="3">
        <v>1</v>
      </c>
      <c r="H362" s="3">
        <v>1</v>
      </c>
      <c r="I362" s="3">
        <v>1</v>
      </c>
      <c r="J362" s="3">
        <v>0</v>
      </c>
      <c r="K362" s="3">
        <v>0</v>
      </c>
      <c r="L362" s="3" t="s">
        <v>2320</v>
      </c>
      <c r="M362" s="3">
        <v>1</v>
      </c>
      <c r="N362" s="3" t="s">
        <v>2321</v>
      </c>
      <c r="O362" s="3">
        <v>1</v>
      </c>
      <c r="P362" s="3" t="s">
        <v>2322</v>
      </c>
      <c r="Q362" s="3">
        <v>1</v>
      </c>
      <c r="R362" s="3" t="s">
        <v>2323</v>
      </c>
      <c r="S362" s="3">
        <v>1</v>
      </c>
      <c r="T362" s="3" t="s">
        <v>2324</v>
      </c>
      <c r="V362" s="3" t="s">
        <v>2325</v>
      </c>
      <c r="W362" s="3">
        <v>9</v>
      </c>
    </row>
    <row r="363" spans="1:24" ht="11.25" customHeight="1" x14ac:dyDescent="0.2">
      <c r="A363" s="3">
        <v>1080102</v>
      </c>
      <c r="B363" s="3" t="s">
        <v>69</v>
      </c>
      <c r="C363" s="29">
        <v>131</v>
      </c>
      <c r="D363" s="3" t="s">
        <v>346</v>
      </c>
      <c r="E363" s="3">
        <v>4</v>
      </c>
      <c r="F363" s="3" t="s">
        <v>442</v>
      </c>
      <c r="G363" s="3">
        <v>1</v>
      </c>
      <c r="H363" s="3">
        <v>0</v>
      </c>
      <c r="I363" s="3">
        <v>1</v>
      </c>
      <c r="J363" s="3">
        <v>0</v>
      </c>
      <c r="K363" s="3">
        <v>0</v>
      </c>
      <c r="L363" s="3" t="s">
        <v>2326</v>
      </c>
      <c r="M363" s="3">
        <v>1</v>
      </c>
      <c r="N363" s="3" t="s">
        <v>2327</v>
      </c>
      <c r="O363" s="3">
        <v>0</v>
      </c>
      <c r="Q363" s="3">
        <v>1</v>
      </c>
      <c r="R363" s="3" t="s">
        <v>2328</v>
      </c>
      <c r="S363" s="3">
        <v>1</v>
      </c>
      <c r="T363" s="3" t="s">
        <v>2329</v>
      </c>
      <c r="W363" s="3">
        <v>8</v>
      </c>
    </row>
    <row r="364" spans="1:24" x14ac:dyDescent="0.2">
      <c r="A364" s="3">
        <v>1080102</v>
      </c>
      <c r="B364" s="3" t="s">
        <v>69</v>
      </c>
      <c r="C364" s="29">
        <v>131</v>
      </c>
      <c r="D364" s="3" t="s">
        <v>174</v>
      </c>
      <c r="E364" s="3">
        <v>6</v>
      </c>
      <c r="F364" s="3" t="s">
        <v>442</v>
      </c>
      <c r="G364" s="3">
        <v>1</v>
      </c>
      <c r="H364" s="3">
        <v>1</v>
      </c>
      <c r="I364" s="3">
        <v>1</v>
      </c>
      <c r="J364" s="3">
        <v>0</v>
      </c>
      <c r="K364" s="3">
        <v>0</v>
      </c>
      <c r="L364" s="3" t="s">
        <v>2330</v>
      </c>
      <c r="M364" s="3">
        <v>1</v>
      </c>
      <c r="N364" s="3" t="s">
        <v>2331</v>
      </c>
      <c r="O364" s="3">
        <v>1</v>
      </c>
      <c r="P364" s="3" t="s">
        <v>2332</v>
      </c>
      <c r="Q364" s="3">
        <v>1</v>
      </c>
      <c r="R364" s="3" t="s">
        <v>2333</v>
      </c>
      <c r="S364" s="3">
        <v>1</v>
      </c>
      <c r="T364" s="3" t="s">
        <v>2334</v>
      </c>
      <c r="W364" s="3">
        <v>9</v>
      </c>
      <c r="X364" s="3" t="s">
        <v>2335</v>
      </c>
    </row>
    <row r="365" spans="1:24" x14ac:dyDescent="0.2">
      <c r="A365" s="3">
        <v>1080102</v>
      </c>
      <c r="B365" s="3" t="s">
        <v>69</v>
      </c>
      <c r="C365" s="29">
        <v>131</v>
      </c>
      <c r="D365" s="3" t="s">
        <v>251</v>
      </c>
      <c r="E365" s="3">
        <v>7</v>
      </c>
      <c r="F365" s="3" t="s">
        <v>442</v>
      </c>
      <c r="G365" s="3">
        <v>1</v>
      </c>
      <c r="H365" s="3">
        <v>1</v>
      </c>
      <c r="I365" s="3">
        <v>1</v>
      </c>
      <c r="J365" s="3">
        <v>0</v>
      </c>
      <c r="K365" s="3">
        <v>0</v>
      </c>
      <c r="L365" s="3" t="s">
        <v>2336</v>
      </c>
      <c r="M365" s="3">
        <v>1</v>
      </c>
      <c r="N365" s="3" t="s">
        <v>2337</v>
      </c>
      <c r="O365" s="3">
        <v>1</v>
      </c>
      <c r="P365" s="3" t="s">
        <v>2338</v>
      </c>
      <c r="Q365" s="3">
        <v>1</v>
      </c>
      <c r="R365" s="3" t="s">
        <v>2339</v>
      </c>
      <c r="S365" s="3">
        <v>1</v>
      </c>
      <c r="T365" s="3" t="s">
        <v>2340</v>
      </c>
      <c r="U365" s="3">
        <v>1</v>
      </c>
      <c r="V365" s="3" t="s">
        <v>2341</v>
      </c>
      <c r="W365" s="3">
        <v>9</v>
      </c>
      <c r="X365" s="3" t="s">
        <v>2342</v>
      </c>
    </row>
    <row r="366" spans="1:24" ht="11.25" customHeight="1" x14ac:dyDescent="0.2">
      <c r="A366" s="3">
        <v>1080102</v>
      </c>
      <c r="B366" s="3" t="s">
        <v>69</v>
      </c>
      <c r="C366" s="29">
        <v>131</v>
      </c>
      <c r="D366" s="3" t="s">
        <v>133</v>
      </c>
      <c r="E366" s="3">
        <v>8</v>
      </c>
      <c r="F366" s="3" t="s">
        <v>442</v>
      </c>
      <c r="G366" s="3">
        <v>1</v>
      </c>
      <c r="H366" s="3">
        <v>1</v>
      </c>
      <c r="I366" s="3">
        <v>1</v>
      </c>
      <c r="J366" s="3">
        <v>0</v>
      </c>
      <c r="K366" s="3">
        <v>0</v>
      </c>
      <c r="L366" s="3" t="s">
        <v>2343</v>
      </c>
      <c r="M366" s="3">
        <v>1</v>
      </c>
      <c r="N366" s="3" t="s">
        <v>2344</v>
      </c>
      <c r="O366" s="3">
        <v>1</v>
      </c>
      <c r="P366" s="3" t="s">
        <v>2345</v>
      </c>
      <c r="Q366" s="3">
        <v>1</v>
      </c>
      <c r="R366" s="3" t="s">
        <v>2346</v>
      </c>
      <c r="S366" s="3">
        <v>1</v>
      </c>
      <c r="T366" s="3" t="s">
        <v>2347</v>
      </c>
      <c r="W366" s="3">
        <v>7</v>
      </c>
    </row>
    <row r="367" spans="1:24" x14ac:dyDescent="0.2">
      <c r="A367" s="3">
        <v>1080102</v>
      </c>
      <c r="B367" s="3" t="s">
        <v>69</v>
      </c>
      <c r="C367" s="29">
        <v>131</v>
      </c>
      <c r="D367" s="3" t="s">
        <v>211</v>
      </c>
      <c r="E367" s="3">
        <v>9</v>
      </c>
      <c r="F367" s="3" t="s">
        <v>442</v>
      </c>
      <c r="G367" s="3">
        <v>1</v>
      </c>
      <c r="H367" s="3">
        <v>1</v>
      </c>
      <c r="I367" s="3">
        <v>1</v>
      </c>
      <c r="J367" s="3">
        <v>0</v>
      </c>
      <c r="K367" s="3">
        <v>0</v>
      </c>
      <c r="M367" s="3">
        <v>1</v>
      </c>
      <c r="N367" s="3" t="s">
        <v>2348</v>
      </c>
      <c r="O367" s="3">
        <v>1</v>
      </c>
      <c r="P367" s="3" t="s">
        <v>2349</v>
      </c>
      <c r="Q367" s="3">
        <v>1</v>
      </c>
      <c r="R367" s="3" t="s">
        <v>2350</v>
      </c>
      <c r="S367" s="3">
        <v>1</v>
      </c>
      <c r="T367" s="3" t="s">
        <v>2351</v>
      </c>
      <c r="W367" s="3">
        <v>9</v>
      </c>
      <c r="X367" s="3" t="s">
        <v>2352</v>
      </c>
    </row>
    <row r="368" spans="1:24" x14ac:dyDescent="0.2">
      <c r="A368" s="3">
        <v>1080102</v>
      </c>
      <c r="B368" s="3" t="s">
        <v>69</v>
      </c>
      <c r="C368" s="29">
        <v>131</v>
      </c>
      <c r="D368" s="3" t="s">
        <v>310</v>
      </c>
      <c r="E368" s="3">
        <v>10</v>
      </c>
      <c r="F368" s="3" t="s">
        <v>442</v>
      </c>
      <c r="G368" s="3">
        <v>1</v>
      </c>
      <c r="H368" s="3">
        <v>0</v>
      </c>
      <c r="I368" s="3">
        <v>0</v>
      </c>
      <c r="J368" s="3">
        <v>0</v>
      </c>
      <c r="K368" s="3">
        <v>0</v>
      </c>
      <c r="L368" s="3" t="s">
        <v>2353</v>
      </c>
      <c r="M368" s="3">
        <v>1</v>
      </c>
      <c r="N368" s="3" t="s">
        <v>2354</v>
      </c>
      <c r="O368" s="3">
        <v>0</v>
      </c>
      <c r="Q368" s="3">
        <v>1</v>
      </c>
      <c r="R368" s="3" t="s">
        <v>2355</v>
      </c>
      <c r="S368" s="3">
        <v>1</v>
      </c>
      <c r="T368" s="3" t="s">
        <v>2356</v>
      </c>
      <c r="W368" s="3">
        <v>9</v>
      </c>
    </row>
    <row r="369" spans="1:24" x14ac:dyDescent="0.2">
      <c r="A369" s="3">
        <v>1080102</v>
      </c>
      <c r="B369" s="3" t="s">
        <v>69</v>
      </c>
      <c r="C369" s="29">
        <v>131</v>
      </c>
      <c r="D369" s="3" t="s">
        <v>197</v>
      </c>
      <c r="E369" s="3">
        <v>11</v>
      </c>
      <c r="F369" s="3" t="s">
        <v>442</v>
      </c>
      <c r="G369" s="3">
        <v>1</v>
      </c>
      <c r="H369" s="3">
        <v>1</v>
      </c>
      <c r="I369" s="3">
        <v>1</v>
      </c>
      <c r="J369" s="3">
        <v>0</v>
      </c>
      <c r="K369" s="3">
        <v>0</v>
      </c>
      <c r="L369" s="3" t="s">
        <v>2353</v>
      </c>
      <c r="M369" s="3">
        <v>1</v>
      </c>
      <c r="N369" s="3" t="s">
        <v>2357</v>
      </c>
      <c r="O369" s="3">
        <v>1</v>
      </c>
      <c r="P369" s="3" t="s">
        <v>2358</v>
      </c>
      <c r="Q369" s="3">
        <v>1</v>
      </c>
      <c r="R369" s="3" t="s">
        <v>2359</v>
      </c>
      <c r="S369" s="3">
        <v>1</v>
      </c>
      <c r="T369" s="3" t="s">
        <v>2360</v>
      </c>
      <c r="W369" s="3">
        <v>9</v>
      </c>
    </row>
    <row r="370" spans="1:24" ht="11.25" customHeight="1" x14ac:dyDescent="0.2">
      <c r="A370" s="3">
        <v>1080103</v>
      </c>
      <c r="B370" s="3" t="s">
        <v>70</v>
      </c>
      <c r="C370" s="29" t="s">
        <v>2279</v>
      </c>
      <c r="D370" s="3" t="s">
        <v>342</v>
      </c>
      <c r="E370" s="3">
        <v>2</v>
      </c>
      <c r="F370" s="3" t="s">
        <v>441</v>
      </c>
      <c r="G370" s="3">
        <v>0</v>
      </c>
      <c r="H370" s="3">
        <v>1</v>
      </c>
      <c r="I370" s="3">
        <v>0</v>
      </c>
      <c r="J370" s="3">
        <v>0</v>
      </c>
      <c r="K370" s="3">
        <v>0</v>
      </c>
      <c r="L370" s="3" t="s">
        <v>2361</v>
      </c>
      <c r="M370" s="3">
        <v>1</v>
      </c>
      <c r="N370" s="3" t="s">
        <v>2362</v>
      </c>
      <c r="O370" s="3">
        <v>1</v>
      </c>
      <c r="P370" s="3" t="s">
        <v>2363</v>
      </c>
      <c r="Q370" s="3">
        <v>1</v>
      </c>
      <c r="R370" s="3" t="s">
        <v>2364</v>
      </c>
      <c r="S370" s="3">
        <v>1</v>
      </c>
      <c r="T370" s="3" t="s">
        <v>2365</v>
      </c>
      <c r="W370" s="3">
        <v>7</v>
      </c>
      <c r="X370" s="3" t="s">
        <v>2366</v>
      </c>
    </row>
    <row r="371" spans="1:24" ht="11.25" customHeight="1" x14ac:dyDescent="0.2">
      <c r="A371" s="3">
        <v>1080103</v>
      </c>
      <c r="B371" s="3" t="s">
        <v>70</v>
      </c>
      <c r="C371" s="29" t="s">
        <v>2279</v>
      </c>
      <c r="D371" s="3" t="s">
        <v>294</v>
      </c>
      <c r="E371" s="3">
        <v>3</v>
      </c>
      <c r="F371" s="3" t="s">
        <v>441</v>
      </c>
      <c r="G371" s="3">
        <v>0</v>
      </c>
      <c r="H371" s="3">
        <v>1</v>
      </c>
      <c r="I371" s="3">
        <v>0</v>
      </c>
      <c r="J371" s="3">
        <v>0</v>
      </c>
      <c r="K371" s="3">
        <v>0</v>
      </c>
      <c r="L371" s="3" t="s">
        <v>2367</v>
      </c>
      <c r="M371" s="3">
        <v>1</v>
      </c>
      <c r="N371" s="3" t="s">
        <v>2368</v>
      </c>
      <c r="O371" s="3">
        <v>0</v>
      </c>
      <c r="Q371" s="3">
        <v>1</v>
      </c>
      <c r="R371" s="3" t="s">
        <v>2369</v>
      </c>
      <c r="S371" s="3">
        <v>1</v>
      </c>
      <c r="T371" s="3" t="s">
        <v>2370</v>
      </c>
      <c r="W371" s="3">
        <v>8</v>
      </c>
      <c r="X371" s="3" t="s">
        <v>2371</v>
      </c>
    </row>
    <row r="372" spans="1:24" ht="11.25" customHeight="1" x14ac:dyDescent="0.2">
      <c r="A372" s="3">
        <v>1080103</v>
      </c>
      <c r="B372" s="3" t="s">
        <v>70</v>
      </c>
      <c r="C372" s="29">
        <v>136</v>
      </c>
      <c r="D372" s="3" t="s">
        <v>218</v>
      </c>
      <c r="E372" s="3">
        <v>4</v>
      </c>
      <c r="F372" s="3" t="s">
        <v>442</v>
      </c>
      <c r="G372" s="3">
        <v>0</v>
      </c>
      <c r="H372" s="3">
        <v>1</v>
      </c>
      <c r="I372" s="3">
        <v>1</v>
      </c>
      <c r="J372" s="3">
        <v>1</v>
      </c>
      <c r="K372" s="3">
        <v>0</v>
      </c>
      <c r="L372" s="3" t="s">
        <v>2372</v>
      </c>
      <c r="M372" s="3">
        <v>1</v>
      </c>
      <c r="N372" s="3" t="s">
        <v>2373</v>
      </c>
      <c r="O372" s="3">
        <v>1</v>
      </c>
      <c r="P372" s="3" t="s">
        <v>2374</v>
      </c>
      <c r="Q372" s="3">
        <v>1</v>
      </c>
      <c r="R372" s="3" t="s">
        <v>2375</v>
      </c>
      <c r="S372" s="3">
        <v>1</v>
      </c>
      <c r="T372" s="3" t="s">
        <v>2376</v>
      </c>
      <c r="W372" s="3">
        <v>7</v>
      </c>
      <c r="X372" s="3" t="s">
        <v>2377</v>
      </c>
    </row>
    <row r="373" spans="1:24" ht="11.25" customHeight="1" x14ac:dyDescent="0.2">
      <c r="A373" s="3">
        <v>1080103</v>
      </c>
      <c r="B373" s="3" t="s">
        <v>70</v>
      </c>
      <c r="C373" s="29">
        <v>136</v>
      </c>
      <c r="D373" s="3" t="s">
        <v>297</v>
      </c>
      <c r="E373" s="3">
        <v>5</v>
      </c>
      <c r="F373" s="3" t="s">
        <v>442</v>
      </c>
      <c r="G373" s="3">
        <v>0</v>
      </c>
      <c r="H373" s="3">
        <v>1</v>
      </c>
      <c r="I373" s="3">
        <v>0</v>
      </c>
      <c r="J373" s="3">
        <v>1</v>
      </c>
      <c r="K373" s="3">
        <v>0</v>
      </c>
      <c r="L373" s="3" t="s">
        <v>2378</v>
      </c>
      <c r="M373" s="3">
        <v>1</v>
      </c>
      <c r="N373" s="3" t="s">
        <v>2379</v>
      </c>
      <c r="O373" s="3">
        <v>1</v>
      </c>
      <c r="P373" s="3" t="s">
        <v>2380</v>
      </c>
      <c r="Q373" s="3">
        <v>1</v>
      </c>
      <c r="R373" s="3" t="s">
        <v>2381</v>
      </c>
      <c r="S373" s="3">
        <v>1</v>
      </c>
      <c r="T373" s="3" t="s">
        <v>2382</v>
      </c>
      <c r="U373" s="3">
        <v>1</v>
      </c>
      <c r="V373" s="3" t="s">
        <v>2383</v>
      </c>
      <c r="W373" s="3">
        <v>8</v>
      </c>
      <c r="X373" s="3" t="s">
        <v>2384</v>
      </c>
    </row>
    <row r="374" spans="1:24" ht="11.25" customHeight="1" x14ac:dyDescent="0.2">
      <c r="A374" s="3">
        <v>1080103</v>
      </c>
      <c r="B374" s="3" t="s">
        <v>70</v>
      </c>
      <c r="C374" s="29">
        <v>136</v>
      </c>
      <c r="D374" s="3" t="s">
        <v>343</v>
      </c>
      <c r="E374" s="3">
        <v>6</v>
      </c>
      <c r="F374" s="3" t="s">
        <v>442</v>
      </c>
      <c r="G374" s="3">
        <v>1</v>
      </c>
      <c r="H374" s="3">
        <v>1</v>
      </c>
      <c r="I374" s="3">
        <v>0</v>
      </c>
      <c r="J374" s="3">
        <v>0</v>
      </c>
      <c r="K374" s="3">
        <v>0</v>
      </c>
      <c r="L374" s="3" t="s">
        <v>2385</v>
      </c>
      <c r="M374" s="3">
        <v>1</v>
      </c>
      <c r="N374" s="3" t="s">
        <v>2386</v>
      </c>
      <c r="O374" s="3">
        <v>1</v>
      </c>
      <c r="P374" s="3" t="s">
        <v>2387</v>
      </c>
      <c r="Q374" s="3">
        <v>1</v>
      </c>
      <c r="R374" s="3" t="s">
        <v>2388</v>
      </c>
      <c r="S374" s="3">
        <v>1</v>
      </c>
      <c r="T374" s="3" t="s">
        <v>2389</v>
      </c>
      <c r="U374" s="3">
        <v>1</v>
      </c>
      <c r="V374" s="3" t="s">
        <v>2390</v>
      </c>
      <c r="W374" s="3">
        <v>8</v>
      </c>
      <c r="X374" s="3" t="s">
        <v>2391</v>
      </c>
    </row>
    <row r="375" spans="1:24" ht="11.25" customHeight="1" x14ac:dyDescent="0.2">
      <c r="A375" s="3">
        <v>1080103</v>
      </c>
      <c r="B375" s="3" t="s">
        <v>70</v>
      </c>
      <c r="C375" s="29">
        <v>136</v>
      </c>
      <c r="D375" s="3" t="s">
        <v>337</v>
      </c>
      <c r="E375" s="3">
        <v>7</v>
      </c>
      <c r="F375" s="3" t="s">
        <v>442</v>
      </c>
      <c r="G375" s="3">
        <v>0</v>
      </c>
      <c r="H375" s="3">
        <v>1</v>
      </c>
      <c r="I375" s="3">
        <v>1</v>
      </c>
      <c r="J375" s="3">
        <v>1</v>
      </c>
      <c r="K375" s="3">
        <v>0</v>
      </c>
      <c r="L375" s="3" t="s">
        <v>2392</v>
      </c>
      <c r="M375" s="3">
        <v>1</v>
      </c>
      <c r="N375" s="3" t="s">
        <v>2393</v>
      </c>
      <c r="O375" s="3">
        <v>1</v>
      </c>
      <c r="P375" s="3" t="s">
        <v>2394</v>
      </c>
      <c r="Q375" s="3">
        <v>1</v>
      </c>
      <c r="R375" s="3" t="s">
        <v>2395</v>
      </c>
      <c r="S375" s="3">
        <v>0</v>
      </c>
      <c r="W375" s="3">
        <v>9</v>
      </c>
      <c r="X375" s="3" t="s">
        <v>2396</v>
      </c>
    </row>
    <row r="376" spans="1:24" ht="11.25" customHeight="1" x14ac:dyDescent="0.2">
      <c r="A376" s="3">
        <v>1080103</v>
      </c>
      <c r="B376" s="3" t="s">
        <v>70</v>
      </c>
      <c r="C376" s="29">
        <v>136</v>
      </c>
      <c r="D376" s="3" t="s">
        <v>279</v>
      </c>
      <c r="E376" s="3">
        <v>8</v>
      </c>
      <c r="F376" s="3" t="s">
        <v>442</v>
      </c>
      <c r="G376" s="3">
        <v>0</v>
      </c>
      <c r="H376" s="3">
        <v>1</v>
      </c>
      <c r="I376" s="3">
        <v>1</v>
      </c>
      <c r="J376" s="3">
        <v>0</v>
      </c>
      <c r="K376" s="3">
        <v>0</v>
      </c>
      <c r="L376" s="3" t="s">
        <v>2397</v>
      </c>
      <c r="M376" s="3">
        <v>0</v>
      </c>
      <c r="N376" s="3" t="s">
        <v>2398</v>
      </c>
      <c r="O376" s="3">
        <v>1</v>
      </c>
      <c r="P376" s="3" t="s">
        <v>2399</v>
      </c>
      <c r="Q376" s="3">
        <v>1</v>
      </c>
      <c r="R376" s="3" t="s">
        <v>2400</v>
      </c>
      <c r="S376" s="3">
        <v>1</v>
      </c>
      <c r="T376" s="3" t="s">
        <v>2401</v>
      </c>
      <c r="U376" s="3">
        <v>1</v>
      </c>
      <c r="V376" s="3" t="s">
        <v>2402</v>
      </c>
      <c r="W376" s="3">
        <v>9</v>
      </c>
      <c r="X376" s="3" t="s">
        <v>2403</v>
      </c>
    </row>
    <row r="377" spans="1:24" ht="11.25" customHeight="1" x14ac:dyDescent="0.2">
      <c r="A377" s="3">
        <v>1080104</v>
      </c>
      <c r="B377" s="3" t="s">
        <v>71</v>
      </c>
      <c r="C377" s="29">
        <v>46</v>
      </c>
      <c r="E377" s="3">
        <v>1</v>
      </c>
      <c r="F377" s="3" t="s">
        <v>441</v>
      </c>
      <c r="G377" s="3">
        <v>0</v>
      </c>
      <c r="H377" s="3">
        <v>1</v>
      </c>
      <c r="I377" s="3">
        <v>0</v>
      </c>
      <c r="J377" s="3">
        <v>0</v>
      </c>
      <c r="K377" s="3">
        <v>0</v>
      </c>
      <c r="L377" s="3" t="s">
        <v>2404</v>
      </c>
      <c r="M377" s="3">
        <v>1</v>
      </c>
      <c r="N377" s="3" t="s">
        <v>2405</v>
      </c>
      <c r="O377" s="3">
        <v>1</v>
      </c>
      <c r="P377" s="3" t="s">
        <v>2406</v>
      </c>
      <c r="Q377" s="3">
        <v>1</v>
      </c>
      <c r="R377" s="3" t="s">
        <v>2407</v>
      </c>
      <c r="S377" s="3">
        <v>1</v>
      </c>
      <c r="T377" s="3" t="s">
        <v>2408</v>
      </c>
      <c r="U377" s="3">
        <v>1</v>
      </c>
      <c r="V377" s="3" t="s">
        <v>2409</v>
      </c>
      <c r="W377" s="3">
        <v>7</v>
      </c>
    </row>
    <row r="378" spans="1:24" x14ac:dyDescent="0.2">
      <c r="A378" s="3">
        <v>1080104</v>
      </c>
      <c r="B378" s="3" t="s">
        <v>71</v>
      </c>
      <c r="C378" s="29">
        <v>46</v>
      </c>
      <c r="E378" s="3">
        <v>2</v>
      </c>
      <c r="F378" s="3" t="s">
        <v>442</v>
      </c>
      <c r="G378" s="3">
        <v>1</v>
      </c>
      <c r="H378" s="3">
        <v>1</v>
      </c>
      <c r="I378" s="3">
        <v>1</v>
      </c>
      <c r="J378" s="3">
        <v>0</v>
      </c>
      <c r="K378" s="3">
        <v>0</v>
      </c>
      <c r="L378" s="3" t="s">
        <v>2410</v>
      </c>
      <c r="M378" s="3">
        <v>1</v>
      </c>
      <c r="N378" s="3" t="s">
        <v>2411</v>
      </c>
      <c r="O378" s="3">
        <v>1</v>
      </c>
      <c r="P378" s="3" t="s">
        <v>2412</v>
      </c>
      <c r="Q378" s="3">
        <v>1</v>
      </c>
      <c r="R378" s="3" t="s">
        <v>2413</v>
      </c>
      <c r="S378" s="3">
        <v>1</v>
      </c>
      <c r="T378" s="3" t="s">
        <v>2414</v>
      </c>
      <c r="W378" s="3">
        <v>8</v>
      </c>
    </row>
    <row r="379" spans="1:24" ht="11.25" customHeight="1" x14ac:dyDescent="0.2">
      <c r="A379" s="3">
        <v>1080104</v>
      </c>
      <c r="B379" s="3" t="s">
        <v>71</v>
      </c>
      <c r="C379" s="29">
        <v>46</v>
      </c>
      <c r="E379" s="3">
        <v>3</v>
      </c>
      <c r="F379" s="3" t="s">
        <v>442</v>
      </c>
      <c r="G379" s="3">
        <v>0</v>
      </c>
      <c r="H379" s="3">
        <v>1</v>
      </c>
      <c r="I379" s="3">
        <v>1</v>
      </c>
      <c r="J379" s="3">
        <v>0</v>
      </c>
      <c r="K379" s="3">
        <v>0</v>
      </c>
      <c r="L379" s="3" t="s">
        <v>2415</v>
      </c>
      <c r="M379" s="3">
        <v>1</v>
      </c>
      <c r="N379" s="3" t="s">
        <v>2416</v>
      </c>
      <c r="O379" s="3">
        <v>1</v>
      </c>
      <c r="P379" s="3" t="s">
        <v>2417</v>
      </c>
      <c r="Q379" s="3">
        <v>1</v>
      </c>
      <c r="R379" s="3" t="s">
        <v>2418</v>
      </c>
      <c r="S379" s="3">
        <v>1</v>
      </c>
      <c r="T379" s="3" t="s">
        <v>2419</v>
      </c>
      <c r="W379" s="3">
        <v>8</v>
      </c>
    </row>
    <row r="380" spans="1:24" ht="11.25" customHeight="1" x14ac:dyDescent="0.2">
      <c r="A380" s="3">
        <v>1080104</v>
      </c>
      <c r="B380" s="3" t="s">
        <v>71</v>
      </c>
      <c r="C380" s="29">
        <v>46</v>
      </c>
      <c r="E380" s="3">
        <v>4</v>
      </c>
      <c r="F380" s="3" t="s">
        <v>442</v>
      </c>
      <c r="G380" s="3">
        <v>0</v>
      </c>
      <c r="H380" s="3">
        <v>1</v>
      </c>
      <c r="I380" s="3">
        <v>1</v>
      </c>
      <c r="J380" s="3">
        <v>0</v>
      </c>
      <c r="K380" s="3">
        <v>0</v>
      </c>
      <c r="L380" s="3" t="s">
        <v>2420</v>
      </c>
      <c r="M380" s="3">
        <v>1</v>
      </c>
      <c r="N380" s="3" t="s">
        <v>2421</v>
      </c>
      <c r="O380" s="3">
        <v>1</v>
      </c>
      <c r="P380" s="3" t="s">
        <v>2422</v>
      </c>
      <c r="Q380" s="3">
        <v>1</v>
      </c>
      <c r="R380" s="3" t="s">
        <v>2423</v>
      </c>
      <c r="S380" s="3">
        <v>1</v>
      </c>
      <c r="T380" s="3" t="s">
        <v>2424</v>
      </c>
      <c r="W380" s="3">
        <v>8</v>
      </c>
    </row>
    <row r="381" spans="1:24" ht="11.25" customHeight="1" x14ac:dyDescent="0.2">
      <c r="A381" s="3">
        <v>1080104</v>
      </c>
      <c r="B381" s="3" t="s">
        <v>71</v>
      </c>
      <c r="C381" s="29">
        <v>46</v>
      </c>
      <c r="E381" s="3">
        <v>5</v>
      </c>
      <c r="F381" s="3" t="s">
        <v>442</v>
      </c>
      <c r="G381" s="3">
        <v>0</v>
      </c>
      <c r="H381" s="3">
        <v>1</v>
      </c>
      <c r="I381" s="3">
        <v>1</v>
      </c>
      <c r="J381" s="3">
        <v>0</v>
      </c>
      <c r="K381" s="3">
        <v>0</v>
      </c>
      <c r="L381" s="3" t="s">
        <v>2425</v>
      </c>
      <c r="M381" s="3">
        <v>1</v>
      </c>
      <c r="N381" s="3" t="s">
        <v>2426</v>
      </c>
      <c r="O381" s="3">
        <v>1</v>
      </c>
      <c r="P381" s="3" t="s">
        <v>2427</v>
      </c>
      <c r="Q381" s="3">
        <v>1</v>
      </c>
      <c r="R381" s="3" t="s">
        <v>2428</v>
      </c>
      <c r="S381" s="3">
        <v>1</v>
      </c>
      <c r="T381" s="3" t="s">
        <v>2429</v>
      </c>
      <c r="W381" s="3">
        <v>8</v>
      </c>
    </row>
    <row r="382" spans="1:24" ht="11.25" customHeight="1" x14ac:dyDescent="0.2">
      <c r="A382" s="3">
        <v>1080105</v>
      </c>
      <c r="B382" s="3" t="s">
        <v>72</v>
      </c>
      <c r="C382" s="29">
        <v>131</v>
      </c>
      <c r="D382" s="3" t="s">
        <v>347</v>
      </c>
      <c r="E382" s="3">
        <v>6</v>
      </c>
      <c r="F382" s="3" t="s">
        <v>442</v>
      </c>
      <c r="G382" s="3">
        <v>1</v>
      </c>
      <c r="H382" s="3">
        <v>0</v>
      </c>
      <c r="I382" s="3">
        <v>0</v>
      </c>
      <c r="J382" s="3">
        <v>0</v>
      </c>
      <c r="K382" s="3">
        <v>0</v>
      </c>
      <c r="L382" s="3" t="s">
        <v>2430</v>
      </c>
      <c r="M382" s="3">
        <v>1</v>
      </c>
      <c r="N382" s="3" t="s">
        <v>2431</v>
      </c>
      <c r="O382" s="3">
        <v>1</v>
      </c>
      <c r="P382" s="3" t="s">
        <v>2432</v>
      </c>
      <c r="Q382" s="3">
        <v>1</v>
      </c>
      <c r="R382" s="3" t="s">
        <v>2433</v>
      </c>
      <c r="S382" s="3">
        <v>1</v>
      </c>
      <c r="T382" s="3" t="s">
        <v>2434</v>
      </c>
      <c r="U382" s="3">
        <v>1</v>
      </c>
      <c r="V382" s="3" t="s">
        <v>2435</v>
      </c>
      <c r="W382" s="3">
        <v>9</v>
      </c>
      <c r="X382" s="3" t="s">
        <v>2436</v>
      </c>
    </row>
    <row r="383" spans="1:24" ht="11.25" customHeight="1" x14ac:dyDescent="0.2">
      <c r="A383" s="3">
        <v>1080105</v>
      </c>
      <c r="B383" s="3" t="s">
        <v>72</v>
      </c>
      <c r="C383" s="29" t="s">
        <v>2308</v>
      </c>
      <c r="E383" s="3">
        <v>1</v>
      </c>
      <c r="F383" s="3" t="s">
        <v>441</v>
      </c>
      <c r="G383" s="3">
        <v>1</v>
      </c>
      <c r="H383" s="3">
        <v>1</v>
      </c>
      <c r="I383" s="3">
        <v>0</v>
      </c>
      <c r="J383" s="3">
        <v>0</v>
      </c>
      <c r="K383" s="3">
        <v>0</v>
      </c>
      <c r="L383" s="3" t="s">
        <v>2437</v>
      </c>
      <c r="M383" s="3">
        <v>0</v>
      </c>
      <c r="N383" s="3" t="s">
        <v>2438</v>
      </c>
      <c r="O383" s="3">
        <v>1</v>
      </c>
      <c r="P383" s="3" t="s">
        <v>2439</v>
      </c>
      <c r="Q383" s="3">
        <v>1</v>
      </c>
      <c r="R383" s="3" t="s">
        <v>2440</v>
      </c>
      <c r="S383" s="3">
        <v>1</v>
      </c>
      <c r="T383" s="3" t="s">
        <v>2441</v>
      </c>
      <c r="U383" s="3">
        <v>1</v>
      </c>
      <c r="V383" s="3" t="s">
        <v>2442</v>
      </c>
      <c r="W383" s="3">
        <v>8</v>
      </c>
    </row>
    <row r="384" spans="1:24" ht="11.25" customHeight="1" x14ac:dyDescent="0.2">
      <c r="A384" s="3">
        <v>1080105</v>
      </c>
      <c r="B384" s="3" t="s">
        <v>72</v>
      </c>
      <c r="C384" s="29" t="s">
        <v>2308</v>
      </c>
      <c r="D384" s="3" t="s">
        <v>131</v>
      </c>
      <c r="E384" s="3">
        <v>2</v>
      </c>
      <c r="F384" s="3" t="s">
        <v>441</v>
      </c>
      <c r="G384" s="3">
        <v>0</v>
      </c>
      <c r="H384" s="3">
        <v>1</v>
      </c>
      <c r="I384" s="3">
        <v>0</v>
      </c>
      <c r="J384" s="3">
        <v>0</v>
      </c>
      <c r="K384" s="3">
        <v>0</v>
      </c>
      <c r="L384" s="3" t="s">
        <v>2443</v>
      </c>
      <c r="M384" s="3">
        <v>1</v>
      </c>
      <c r="N384" s="3" t="s">
        <v>2444</v>
      </c>
      <c r="O384" s="3">
        <v>1</v>
      </c>
      <c r="P384" s="3" t="s">
        <v>2445</v>
      </c>
      <c r="Q384" s="3">
        <v>1</v>
      </c>
      <c r="R384" s="3" t="s">
        <v>2446</v>
      </c>
      <c r="S384" s="3">
        <v>1</v>
      </c>
      <c r="T384" s="3" t="s">
        <v>2447</v>
      </c>
      <c r="W384" s="3">
        <v>8</v>
      </c>
    </row>
    <row r="385" spans="1:24" ht="11.25" customHeight="1" x14ac:dyDescent="0.2">
      <c r="A385" s="3">
        <v>1080105</v>
      </c>
      <c r="B385" s="3" t="s">
        <v>72</v>
      </c>
      <c r="C385" s="29" t="s">
        <v>2308</v>
      </c>
      <c r="D385" s="3" t="s">
        <v>348</v>
      </c>
      <c r="E385" s="3">
        <v>5</v>
      </c>
      <c r="F385" s="3" t="s">
        <v>442</v>
      </c>
      <c r="G385" s="3">
        <v>0</v>
      </c>
      <c r="H385" s="3">
        <v>1</v>
      </c>
      <c r="I385" s="3">
        <v>0</v>
      </c>
      <c r="J385" s="3">
        <v>0</v>
      </c>
      <c r="K385" s="3">
        <v>0</v>
      </c>
      <c r="L385" s="3" t="s">
        <v>2353</v>
      </c>
      <c r="M385" s="3">
        <v>1</v>
      </c>
      <c r="N385" s="3" t="s">
        <v>2448</v>
      </c>
      <c r="O385" s="3">
        <v>1</v>
      </c>
      <c r="P385" s="3" t="s">
        <v>2449</v>
      </c>
      <c r="Q385" s="3">
        <v>1</v>
      </c>
      <c r="R385" s="3" t="s">
        <v>2450</v>
      </c>
      <c r="S385" s="3">
        <v>1</v>
      </c>
      <c r="T385" s="3" t="s">
        <v>2451</v>
      </c>
      <c r="W385" s="3">
        <v>9</v>
      </c>
      <c r="X385" s="3" t="s">
        <v>2436</v>
      </c>
    </row>
    <row r="386" spans="1:24" ht="11.25" customHeight="1" x14ac:dyDescent="0.2">
      <c r="A386" s="3">
        <v>1080105</v>
      </c>
      <c r="B386" s="3" t="s">
        <v>72</v>
      </c>
      <c r="C386" s="29">
        <v>131</v>
      </c>
      <c r="D386" s="3" t="s">
        <v>133</v>
      </c>
      <c r="E386" s="3">
        <v>3</v>
      </c>
      <c r="F386" s="3" t="s">
        <v>442</v>
      </c>
      <c r="G386" s="3">
        <v>1</v>
      </c>
      <c r="H386" s="3">
        <v>1</v>
      </c>
      <c r="I386" s="3">
        <v>1</v>
      </c>
      <c r="J386" s="3">
        <v>0</v>
      </c>
      <c r="K386" s="3">
        <v>0</v>
      </c>
      <c r="L386" s="3" t="s">
        <v>2452</v>
      </c>
      <c r="M386" s="3">
        <v>1</v>
      </c>
      <c r="N386" s="3" t="s">
        <v>2453</v>
      </c>
      <c r="O386" s="3">
        <v>1</v>
      </c>
      <c r="P386" s="3" t="s">
        <v>2454</v>
      </c>
      <c r="Q386" s="3">
        <v>1</v>
      </c>
      <c r="R386" s="3" t="s">
        <v>2455</v>
      </c>
      <c r="S386" s="3">
        <v>1</v>
      </c>
      <c r="T386" s="3" t="s">
        <v>2456</v>
      </c>
      <c r="W386" s="3">
        <v>8</v>
      </c>
    </row>
    <row r="387" spans="1:24" ht="11.25" customHeight="1" x14ac:dyDescent="0.2">
      <c r="A387" s="3">
        <v>1080105</v>
      </c>
      <c r="B387" s="3" t="s">
        <v>72</v>
      </c>
      <c r="C387" s="29">
        <v>131</v>
      </c>
      <c r="D387" s="3" t="s">
        <v>211</v>
      </c>
      <c r="E387" s="3">
        <v>4</v>
      </c>
      <c r="F387" s="3" t="s">
        <v>442</v>
      </c>
      <c r="G387" s="3">
        <v>0</v>
      </c>
      <c r="H387" s="3">
        <v>1</v>
      </c>
      <c r="I387" s="3">
        <v>1</v>
      </c>
      <c r="J387" s="3">
        <v>0</v>
      </c>
      <c r="K387" s="3">
        <v>0</v>
      </c>
      <c r="L387" s="3" t="s">
        <v>2457</v>
      </c>
      <c r="M387" s="3">
        <v>1</v>
      </c>
      <c r="N387" s="3" t="s">
        <v>2458</v>
      </c>
      <c r="O387" s="3">
        <v>1</v>
      </c>
      <c r="P387" s="3" t="s">
        <v>2459</v>
      </c>
      <c r="Q387" s="3">
        <v>1</v>
      </c>
      <c r="R387" s="3" t="s">
        <v>2460</v>
      </c>
      <c r="S387" s="3">
        <v>1</v>
      </c>
      <c r="T387" s="3" t="s">
        <v>2461</v>
      </c>
      <c r="W387" s="3">
        <v>9</v>
      </c>
      <c r="X387" s="3" t="s">
        <v>2462</v>
      </c>
    </row>
    <row r="388" spans="1:24" ht="11.25" customHeight="1" x14ac:dyDescent="0.2">
      <c r="A388" s="3">
        <v>1080107</v>
      </c>
      <c r="B388" s="3" t="s">
        <v>73</v>
      </c>
      <c r="C388" s="29" t="s">
        <v>2308</v>
      </c>
      <c r="D388" s="3" t="s">
        <v>349</v>
      </c>
      <c r="E388" s="3">
        <v>1</v>
      </c>
      <c r="F388" s="3" t="s">
        <v>441</v>
      </c>
      <c r="G388" s="3">
        <v>1</v>
      </c>
      <c r="H388" s="3">
        <v>1</v>
      </c>
      <c r="I388" s="3">
        <v>0</v>
      </c>
      <c r="J388" s="3">
        <v>0</v>
      </c>
      <c r="K388" s="3">
        <v>0</v>
      </c>
      <c r="L388" s="3" t="s">
        <v>2463</v>
      </c>
      <c r="M388" s="3">
        <v>0</v>
      </c>
      <c r="N388" s="3" t="s">
        <v>2464</v>
      </c>
      <c r="O388" s="3">
        <v>1</v>
      </c>
      <c r="P388" s="3" t="s">
        <v>2465</v>
      </c>
      <c r="Q388" s="3">
        <v>1</v>
      </c>
      <c r="R388" s="3" t="s">
        <v>2466</v>
      </c>
      <c r="S388" s="3">
        <v>1</v>
      </c>
      <c r="T388" s="3" t="s">
        <v>2467</v>
      </c>
      <c r="U388" s="3">
        <v>1</v>
      </c>
      <c r="V388" s="3" t="s">
        <v>2468</v>
      </c>
      <c r="W388" s="3">
        <v>6</v>
      </c>
    </row>
    <row r="389" spans="1:24" ht="11.25" customHeight="1" x14ac:dyDescent="0.2">
      <c r="A389" s="3">
        <v>1080107</v>
      </c>
      <c r="B389" s="3" t="s">
        <v>73</v>
      </c>
      <c r="C389" s="29">
        <v>131</v>
      </c>
      <c r="D389" s="3" t="s">
        <v>335</v>
      </c>
      <c r="E389" s="3">
        <v>4</v>
      </c>
      <c r="F389" s="3" t="s">
        <v>442</v>
      </c>
      <c r="G389" s="3">
        <v>1</v>
      </c>
      <c r="H389" s="3">
        <v>1</v>
      </c>
      <c r="I389" s="3">
        <v>1</v>
      </c>
      <c r="J389" s="3">
        <v>0</v>
      </c>
      <c r="K389" s="3">
        <v>0</v>
      </c>
      <c r="L389" s="3" t="s">
        <v>2457</v>
      </c>
      <c r="M389" s="3">
        <v>1</v>
      </c>
      <c r="N389" s="3" t="s">
        <v>2469</v>
      </c>
      <c r="O389" s="3">
        <v>1</v>
      </c>
      <c r="P389" s="3" t="s">
        <v>2470</v>
      </c>
      <c r="Q389" s="3">
        <v>1</v>
      </c>
      <c r="R389" s="3" t="s">
        <v>2471</v>
      </c>
      <c r="S389" s="3">
        <v>1</v>
      </c>
      <c r="T389" s="3" t="s">
        <v>2472</v>
      </c>
      <c r="U389" s="3">
        <v>1</v>
      </c>
      <c r="V389" s="3" t="s">
        <v>2473</v>
      </c>
      <c r="W389" s="3">
        <v>8</v>
      </c>
    </row>
    <row r="390" spans="1:24" ht="11.25" customHeight="1" x14ac:dyDescent="0.2">
      <c r="A390" s="3">
        <v>1080107</v>
      </c>
      <c r="B390" s="3" t="s">
        <v>73</v>
      </c>
      <c r="C390" s="29">
        <v>131</v>
      </c>
      <c r="D390" s="3" t="s">
        <v>283</v>
      </c>
      <c r="E390" s="3">
        <v>5</v>
      </c>
      <c r="F390" s="3" t="s">
        <v>442</v>
      </c>
      <c r="G390" s="3">
        <v>1</v>
      </c>
      <c r="H390" s="3">
        <v>1</v>
      </c>
      <c r="I390" s="3">
        <v>1</v>
      </c>
      <c r="J390" s="3">
        <v>0</v>
      </c>
      <c r="K390" s="3">
        <v>0</v>
      </c>
      <c r="L390" s="3" t="s">
        <v>2474</v>
      </c>
      <c r="M390" s="3">
        <v>1</v>
      </c>
      <c r="N390" s="3" t="s">
        <v>2475</v>
      </c>
      <c r="O390" s="3">
        <v>1</v>
      </c>
      <c r="P390" s="3" t="s">
        <v>2476</v>
      </c>
      <c r="Q390" s="3">
        <v>1</v>
      </c>
      <c r="R390" s="3" t="s">
        <v>2477</v>
      </c>
      <c r="S390" s="3">
        <v>1</v>
      </c>
      <c r="T390" s="3" t="s">
        <v>2478</v>
      </c>
      <c r="W390" s="3">
        <v>8</v>
      </c>
    </row>
    <row r="391" spans="1:24" ht="11.25" customHeight="1" x14ac:dyDescent="0.2">
      <c r="A391" s="3">
        <v>1080107</v>
      </c>
      <c r="B391" s="3" t="s">
        <v>73</v>
      </c>
      <c r="C391" s="29">
        <v>131</v>
      </c>
      <c r="D391" s="3" t="s">
        <v>350</v>
      </c>
      <c r="E391" s="3">
        <v>6</v>
      </c>
      <c r="F391" s="3" t="s">
        <v>442</v>
      </c>
      <c r="G391" s="3">
        <v>1</v>
      </c>
      <c r="H391" s="3">
        <v>1</v>
      </c>
      <c r="I391" s="3">
        <v>1</v>
      </c>
      <c r="J391" s="3">
        <v>1</v>
      </c>
      <c r="K391" s="3">
        <v>0</v>
      </c>
      <c r="L391" s="3" t="s">
        <v>2479</v>
      </c>
      <c r="M391" s="3">
        <v>1</v>
      </c>
      <c r="N391" s="3" t="s">
        <v>2480</v>
      </c>
      <c r="O391" s="3">
        <v>1</v>
      </c>
      <c r="P391" s="3" t="s">
        <v>2481</v>
      </c>
      <c r="Q391" s="3">
        <v>1</v>
      </c>
      <c r="R391" s="3" t="s">
        <v>2482</v>
      </c>
      <c r="S391" s="3">
        <v>1</v>
      </c>
      <c r="T391" s="3" t="s">
        <v>2483</v>
      </c>
      <c r="U391" s="3">
        <v>1</v>
      </c>
      <c r="V391" s="3" t="s">
        <v>2484</v>
      </c>
      <c r="W391" s="3">
        <v>9</v>
      </c>
    </row>
    <row r="392" spans="1:24" ht="11.25" customHeight="1" x14ac:dyDescent="0.2">
      <c r="A392" s="3">
        <v>1080107</v>
      </c>
      <c r="B392" s="3" t="s">
        <v>73</v>
      </c>
      <c r="C392" s="29" t="s">
        <v>2308</v>
      </c>
      <c r="D392" s="3" t="s">
        <v>177</v>
      </c>
      <c r="E392" s="3">
        <v>2</v>
      </c>
      <c r="F392" s="3" t="s">
        <v>441</v>
      </c>
      <c r="G392" s="3">
        <v>1</v>
      </c>
      <c r="H392" s="3">
        <v>1</v>
      </c>
      <c r="I392" s="3">
        <v>0</v>
      </c>
      <c r="J392" s="3">
        <v>0</v>
      </c>
      <c r="K392" s="3">
        <v>0</v>
      </c>
      <c r="L392" s="3" t="s">
        <v>2485</v>
      </c>
      <c r="M392" s="3">
        <v>1</v>
      </c>
      <c r="N392" s="3" t="s">
        <v>2486</v>
      </c>
      <c r="O392" s="3">
        <v>1</v>
      </c>
      <c r="P392" s="3" t="s">
        <v>2487</v>
      </c>
      <c r="Q392" s="3">
        <v>1</v>
      </c>
      <c r="R392" s="3" t="s">
        <v>2488</v>
      </c>
      <c r="S392" s="3">
        <v>1</v>
      </c>
      <c r="T392" s="3" t="s">
        <v>2489</v>
      </c>
      <c r="U392" s="3">
        <v>1</v>
      </c>
      <c r="V392" s="3" t="s">
        <v>2490</v>
      </c>
      <c r="W392" s="3">
        <v>6</v>
      </c>
    </row>
    <row r="393" spans="1:24" ht="11.25" customHeight="1" x14ac:dyDescent="0.2">
      <c r="A393" s="3">
        <v>1080107</v>
      </c>
      <c r="B393" s="3" t="s">
        <v>73</v>
      </c>
      <c r="C393" s="29">
        <v>131</v>
      </c>
      <c r="D393" s="3" t="s">
        <v>351</v>
      </c>
      <c r="E393" s="3">
        <v>3</v>
      </c>
      <c r="F393" s="3" t="s">
        <v>442</v>
      </c>
      <c r="G393" s="3">
        <v>1</v>
      </c>
      <c r="H393" s="3">
        <v>1</v>
      </c>
      <c r="I393" s="3">
        <v>1</v>
      </c>
      <c r="J393" s="3">
        <v>0</v>
      </c>
      <c r="K393" s="3">
        <v>0</v>
      </c>
      <c r="L393" s="3" t="s">
        <v>2491</v>
      </c>
      <c r="M393" s="3">
        <v>0</v>
      </c>
      <c r="N393" s="3" t="s">
        <v>2492</v>
      </c>
      <c r="O393" s="3">
        <v>1</v>
      </c>
      <c r="P393" s="3" t="s">
        <v>2493</v>
      </c>
      <c r="Q393" s="3">
        <v>1</v>
      </c>
      <c r="R393" s="3" t="s">
        <v>2494</v>
      </c>
      <c r="S393" s="3">
        <v>1</v>
      </c>
      <c r="T393" s="3" t="s">
        <v>2495</v>
      </c>
      <c r="W393" s="3">
        <v>7</v>
      </c>
    </row>
    <row r="394" spans="1:24" ht="11.25" customHeight="1" x14ac:dyDescent="0.2">
      <c r="A394" s="3">
        <v>1080108</v>
      </c>
      <c r="B394" s="3" t="s">
        <v>74</v>
      </c>
      <c r="C394" s="29" t="s">
        <v>2496</v>
      </c>
      <c r="E394" s="3">
        <v>1</v>
      </c>
      <c r="F394" s="3" t="s">
        <v>441</v>
      </c>
      <c r="G394" s="3">
        <v>1</v>
      </c>
      <c r="H394" s="3">
        <v>1</v>
      </c>
      <c r="I394" s="3">
        <v>1</v>
      </c>
      <c r="J394" s="3">
        <v>0</v>
      </c>
      <c r="K394" s="3">
        <v>0</v>
      </c>
      <c r="L394" s="3" t="s">
        <v>2497</v>
      </c>
      <c r="M394" s="3">
        <v>1</v>
      </c>
      <c r="N394" s="3" t="s">
        <v>2498</v>
      </c>
      <c r="O394" s="3">
        <v>1</v>
      </c>
      <c r="P394" s="3" t="s">
        <v>2499</v>
      </c>
      <c r="Q394" s="3">
        <v>1</v>
      </c>
      <c r="R394" s="3" t="s">
        <v>2500</v>
      </c>
      <c r="S394" s="3">
        <v>1</v>
      </c>
      <c r="T394" s="3" t="s">
        <v>2501</v>
      </c>
      <c r="U394" s="3">
        <v>1</v>
      </c>
      <c r="V394" s="3" t="s">
        <v>2502</v>
      </c>
      <c r="W394" s="3">
        <v>7</v>
      </c>
    </row>
    <row r="395" spans="1:24" ht="11.25" customHeight="1" x14ac:dyDescent="0.2">
      <c r="A395" s="3">
        <v>1080108</v>
      </c>
      <c r="B395" s="3" t="s">
        <v>74</v>
      </c>
      <c r="C395" s="29" t="s">
        <v>2496</v>
      </c>
      <c r="E395" s="3">
        <v>2</v>
      </c>
      <c r="F395" s="3" t="s">
        <v>441</v>
      </c>
      <c r="G395" s="3">
        <v>0</v>
      </c>
      <c r="H395" s="3">
        <v>1</v>
      </c>
      <c r="I395" s="3">
        <v>1</v>
      </c>
      <c r="J395" s="3">
        <v>0</v>
      </c>
      <c r="K395" s="3">
        <v>0</v>
      </c>
      <c r="L395" s="3" t="s">
        <v>2503</v>
      </c>
      <c r="M395" s="3">
        <v>1</v>
      </c>
      <c r="N395" s="3" t="s">
        <v>2504</v>
      </c>
      <c r="O395" s="3">
        <v>1</v>
      </c>
      <c r="P395" s="3" t="s">
        <v>2505</v>
      </c>
      <c r="Q395" s="3">
        <v>1</v>
      </c>
      <c r="R395" s="3" t="s">
        <v>2506</v>
      </c>
      <c r="S395" s="3">
        <v>1</v>
      </c>
      <c r="T395" s="3" t="s">
        <v>2507</v>
      </c>
      <c r="W395" s="3">
        <v>7</v>
      </c>
    </row>
    <row r="396" spans="1:24" x14ac:dyDescent="0.2">
      <c r="A396" s="3">
        <v>1080108</v>
      </c>
      <c r="B396" s="3" t="s">
        <v>74</v>
      </c>
      <c r="C396" s="29">
        <v>46</v>
      </c>
      <c r="E396" s="3">
        <v>3</v>
      </c>
      <c r="F396" s="3" t="s">
        <v>442</v>
      </c>
      <c r="G396" s="3">
        <v>0</v>
      </c>
      <c r="H396" s="3">
        <v>1</v>
      </c>
      <c r="I396" s="3">
        <v>1</v>
      </c>
      <c r="J396" s="3">
        <v>0</v>
      </c>
      <c r="K396" s="3">
        <v>0</v>
      </c>
      <c r="L396" s="3" t="s">
        <v>2508</v>
      </c>
      <c r="M396" s="3">
        <v>1</v>
      </c>
      <c r="N396" s="3" t="s">
        <v>2509</v>
      </c>
      <c r="O396" s="3">
        <v>1</v>
      </c>
      <c r="P396" s="3" t="s">
        <v>2510</v>
      </c>
      <c r="Q396" s="3">
        <v>1</v>
      </c>
      <c r="R396" s="3" t="s">
        <v>2511</v>
      </c>
      <c r="S396" s="3">
        <v>1</v>
      </c>
      <c r="T396" s="3" t="s">
        <v>2512</v>
      </c>
      <c r="W396" s="3">
        <v>8</v>
      </c>
    </row>
    <row r="397" spans="1:24" ht="11.25" customHeight="1" x14ac:dyDescent="0.2">
      <c r="A397" s="3">
        <v>1080108</v>
      </c>
      <c r="B397" s="3" t="s">
        <v>74</v>
      </c>
      <c r="C397" s="29">
        <v>46</v>
      </c>
      <c r="E397" s="3">
        <v>4</v>
      </c>
      <c r="F397" s="3" t="s">
        <v>442</v>
      </c>
      <c r="G397" s="3">
        <v>1</v>
      </c>
      <c r="H397" s="3">
        <v>1</v>
      </c>
      <c r="I397" s="3">
        <v>1</v>
      </c>
      <c r="J397" s="3">
        <v>0</v>
      </c>
      <c r="K397" s="3">
        <v>0</v>
      </c>
      <c r="L397" s="3" t="s">
        <v>2513</v>
      </c>
      <c r="M397" s="3">
        <v>1</v>
      </c>
      <c r="N397" s="3" t="s">
        <v>2514</v>
      </c>
      <c r="O397" s="3">
        <v>1</v>
      </c>
      <c r="P397" s="3" t="s">
        <v>2515</v>
      </c>
      <c r="Q397" s="3">
        <v>1</v>
      </c>
      <c r="R397" s="3" t="s">
        <v>2516</v>
      </c>
      <c r="S397" s="3">
        <v>1</v>
      </c>
      <c r="T397" s="3" t="s">
        <v>2517</v>
      </c>
      <c r="W397" s="3">
        <v>8</v>
      </c>
    </row>
    <row r="398" spans="1:24" ht="11.25" customHeight="1" x14ac:dyDescent="0.2">
      <c r="A398" s="3">
        <v>1080108</v>
      </c>
      <c r="B398" s="3" t="s">
        <v>74</v>
      </c>
      <c r="C398" s="29">
        <v>46</v>
      </c>
      <c r="E398" s="3">
        <v>6</v>
      </c>
      <c r="F398" s="3" t="s">
        <v>442</v>
      </c>
      <c r="G398" s="3">
        <v>1</v>
      </c>
      <c r="H398" s="3">
        <v>1</v>
      </c>
      <c r="I398" s="3">
        <v>0</v>
      </c>
      <c r="J398" s="3">
        <v>0</v>
      </c>
      <c r="K398" s="3">
        <v>0</v>
      </c>
      <c r="L398" s="3" t="s">
        <v>2518</v>
      </c>
      <c r="M398" s="3">
        <v>1</v>
      </c>
      <c r="N398" s="3" t="s">
        <v>2519</v>
      </c>
      <c r="O398" s="3">
        <v>1</v>
      </c>
      <c r="P398" s="3" t="s">
        <v>2520</v>
      </c>
      <c r="Q398" s="3">
        <v>1</v>
      </c>
      <c r="R398" s="3" t="s">
        <v>2521</v>
      </c>
      <c r="S398" s="3">
        <v>1</v>
      </c>
      <c r="T398" s="3" t="s">
        <v>2522</v>
      </c>
      <c r="W398" s="3">
        <v>8</v>
      </c>
    </row>
    <row r="399" spans="1:24" x14ac:dyDescent="0.2">
      <c r="A399" s="4">
        <v>1080108</v>
      </c>
      <c r="B399" s="4" t="s">
        <v>74</v>
      </c>
      <c r="C399" s="4" t="s">
        <v>2523</v>
      </c>
      <c r="D399" s="4" t="s">
        <v>352</v>
      </c>
      <c r="E399" s="4" t="s">
        <v>429</v>
      </c>
      <c r="F399" s="4" t="s">
        <v>442</v>
      </c>
      <c r="G399" s="4">
        <v>0</v>
      </c>
      <c r="H399" s="4">
        <v>1</v>
      </c>
      <c r="I399" s="4">
        <v>1</v>
      </c>
      <c r="J399" s="4">
        <v>0</v>
      </c>
      <c r="K399" s="4">
        <v>0</v>
      </c>
      <c r="L399" s="4" t="s">
        <v>2524</v>
      </c>
      <c r="M399" s="4">
        <v>1</v>
      </c>
      <c r="N399" s="4" t="s">
        <v>2525</v>
      </c>
      <c r="O399" s="4">
        <v>1</v>
      </c>
      <c r="P399" s="4" t="s">
        <v>2526</v>
      </c>
      <c r="Q399" s="4">
        <v>1</v>
      </c>
      <c r="R399" s="4" t="s">
        <v>2527</v>
      </c>
      <c r="S399" s="4">
        <v>1</v>
      </c>
      <c r="T399" s="4" t="s">
        <v>2528</v>
      </c>
      <c r="U399" s="4"/>
      <c r="V399" s="4"/>
      <c r="W399" s="4">
        <v>8</v>
      </c>
      <c r="X399" s="4"/>
    </row>
    <row r="400" spans="1:24" s="35" customFormat="1" x14ac:dyDescent="0.2">
      <c r="A400" s="3">
        <v>1080111</v>
      </c>
      <c r="B400" s="3" t="s">
        <v>75</v>
      </c>
      <c r="C400" s="29" t="s">
        <v>2496</v>
      </c>
      <c r="D400" s="3"/>
      <c r="E400" s="3">
        <v>1</v>
      </c>
      <c r="F400" s="3" t="s">
        <v>441</v>
      </c>
      <c r="G400" s="3">
        <v>0</v>
      </c>
      <c r="H400" s="3">
        <v>1</v>
      </c>
      <c r="I400" s="3">
        <v>1</v>
      </c>
      <c r="J400" s="3">
        <v>0</v>
      </c>
      <c r="K400" s="3">
        <v>0</v>
      </c>
      <c r="L400" s="3" t="s">
        <v>2529</v>
      </c>
      <c r="M400" s="3">
        <v>1</v>
      </c>
      <c r="N400" s="3" t="s">
        <v>2530</v>
      </c>
      <c r="O400" s="3">
        <v>1</v>
      </c>
      <c r="P400" s="3" t="s">
        <v>2531</v>
      </c>
      <c r="Q400" s="3">
        <v>1</v>
      </c>
      <c r="R400" s="3" t="s">
        <v>2532</v>
      </c>
      <c r="S400" s="3">
        <v>1</v>
      </c>
      <c r="T400" s="3" t="s">
        <v>2533</v>
      </c>
      <c r="U400" s="3">
        <v>1</v>
      </c>
      <c r="V400" s="3" t="s">
        <v>2534</v>
      </c>
      <c r="W400" s="3">
        <v>7</v>
      </c>
      <c r="X400" s="3"/>
    </row>
    <row r="401" spans="1:24" s="35" customFormat="1" x14ac:dyDescent="0.2">
      <c r="A401" s="3">
        <v>1080111</v>
      </c>
      <c r="B401" s="3" t="s">
        <v>75</v>
      </c>
      <c r="C401" s="29" t="s">
        <v>2496</v>
      </c>
      <c r="D401" s="3"/>
      <c r="E401" s="3">
        <v>2</v>
      </c>
      <c r="F401" s="3" t="s">
        <v>441</v>
      </c>
      <c r="G401" s="3">
        <v>1</v>
      </c>
      <c r="H401" s="3">
        <v>1</v>
      </c>
      <c r="I401" s="3">
        <v>1</v>
      </c>
      <c r="J401" s="3">
        <v>0</v>
      </c>
      <c r="K401" s="3">
        <v>1</v>
      </c>
      <c r="L401" s="3" t="s">
        <v>2535</v>
      </c>
      <c r="M401" s="3">
        <v>1</v>
      </c>
      <c r="N401" s="3" t="s">
        <v>2536</v>
      </c>
      <c r="O401" s="3">
        <v>1</v>
      </c>
      <c r="P401" s="3" t="s">
        <v>2537</v>
      </c>
      <c r="Q401" s="3">
        <v>1</v>
      </c>
      <c r="R401" s="3" t="s">
        <v>2538</v>
      </c>
      <c r="S401" s="3">
        <v>1</v>
      </c>
      <c r="T401" s="3" t="s">
        <v>2539</v>
      </c>
      <c r="U401" s="3"/>
      <c r="V401" s="3"/>
      <c r="W401" s="3">
        <v>7</v>
      </c>
      <c r="X401" s="3"/>
    </row>
    <row r="402" spans="1:24" s="35" customFormat="1" ht="11.25" customHeight="1" x14ac:dyDescent="0.2">
      <c r="A402" s="3">
        <v>1080111</v>
      </c>
      <c r="B402" s="3" t="s">
        <v>75</v>
      </c>
      <c r="C402" s="29">
        <v>46</v>
      </c>
      <c r="D402" s="3"/>
      <c r="E402" s="3">
        <v>3</v>
      </c>
      <c r="F402" s="3" t="s">
        <v>442</v>
      </c>
      <c r="G402" s="3">
        <v>1</v>
      </c>
      <c r="H402" s="3">
        <v>1</v>
      </c>
      <c r="I402" s="3">
        <v>1</v>
      </c>
      <c r="J402" s="3">
        <v>0</v>
      </c>
      <c r="K402" s="3">
        <v>0</v>
      </c>
      <c r="L402" s="3" t="s">
        <v>2540</v>
      </c>
      <c r="M402" s="3">
        <v>1</v>
      </c>
      <c r="N402" s="3" t="s">
        <v>2541</v>
      </c>
      <c r="O402" s="3">
        <v>1</v>
      </c>
      <c r="P402" s="3" t="s">
        <v>2542</v>
      </c>
      <c r="Q402" s="3">
        <v>1</v>
      </c>
      <c r="R402" s="3" t="s">
        <v>2543</v>
      </c>
      <c r="S402" s="3">
        <v>1</v>
      </c>
      <c r="T402" s="3" t="s">
        <v>2544</v>
      </c>
      <c r="U402" s="3"/>
      <c r="V402" s="3"/>
      <c r="W402" s="3">
        <v>8</v>
      </c>
      <c r="X402" s="3"/>
    </row>
    <row r="403" spans="1:24" s="35" customFormat="1" ht="11.25" customHeight="1" x14ac:dyDescent="0.2">
      <c r="A403" s="3">
        <v>1080111</v>
      </c>
      <c r="B403" s="3" t="s">
        <v>75</v>
      </c>
      <c r="C403" s="29">
        <v>46</v>
      </c>
      <c r="D403" s="3"/>
      <c r="E403" s="3">
        <v>4</v>
      </c>
      <c r="F403" s="3" t="s">
        <v>442</v>
      </c>
      <c r="G403" s="3">
        <v>1</v>
      </c>
      <c r="H403" s="3">
        <v>1</v>
      </c>
      <c r="I403" s="3">
        <v>1</v>
      </c>
      <c r="J403" s="3">
        <v>0</v>
      </c>
      <c r="K403" s="3">
        <v>0</v>
      </c>
      <c r="L403" s="3" t="s">
        <v>2545</v>
      </c>
      <c r="M403" s="3">
        <v>1</v>
      </c>
      <c r="N403" s="3" t="s">
        <v>2546</v>
      </c>
      <c r="O403" s="3">
        <v>1</v>
      </c>
      <c r="P403" s="3" t="s">
        <v>2547</v>
      </c>
      <c r="Q403" s="3">
        <v>1</v>
      </c>
      <c r="R403" s="3" t="s">
        <v>2548</v>
      </c>
      <c r="S403" s="3">
        <v>1</v>
      </c>
      <c r="T403" s="3" t="s">
        <v>2549</v>
      </c>
      <c r="U403" s="3"/>
      <c r="V403" s="3"/>
      <c r="W403" s="3">
        <v>8</v>
      </c>
      <c r="X403" s="3"/>
    </row>
    <row r="404" spans="1:24" s="35" customFormat="1" x14ac:dyDescent="0.2">
      <c r="A404" s="3">
        <v>1080111</v>
      </c>
      <c r="B404" s="3" t="s">
        <v>75</v>
      </c>
      <c r="C404" s="29">
        <v>46</v>
      </c>
      <c r="D404" s="3"/>
      <c r="E404" s="3">
        <v>5</v>
      </c>
      <c r="F404" s="3" t="s">
        <v>442</v>
      </c>
      <c r="G404" s="3">
        <v>1</v>
      </c>
      <c r="H404" s="3">
        <v>1</v>
      </c>
      <c r="I404" s="3">
        <v>1</v>
      </c>
      <c r="J404" s="3">
        <v>0</v>
      </c>
      <c r="K404" s="3">
        <v>0</v>
      </c>
      <c r="L404" s="3" t="s">
        <v>2545</v>
      </c>
      <c r="M404" s="3">
        <v>1</v>
      </c>
      <c r="N404" s="3" t="s">
        <v>2550</v>
      </c>
      <c r="O404" s="3">
        <v>0</v>
      </c>
      <c r="P404" s="3"/>
      <c r="Q404" s="3">
        <v>1</v>
      </c>
      <c r="R404" s="3" t="s">
        <v>2551</v>
      </c>
      <c r="S404" s="3">
        <v>1</v>
      </c>
      <c r="T404" s="3" t="s">
        <v>2552</v>
      </c>
      <c r="U404" s="3"/>
      <c r="V404" s="3"/>
      <c r="W404" s="3">
        <v>8</v>
      </c>
      <c r="X404" s="3"/>
    </row>
    <row r="405" spans="1:24" s="35" customFormat="1" ht="11.25" customHeight="1" x14ac:dyDescent="0.2">
      <c r="A405" s="4">
        <v>1080162</v>
      </c>
      <c r="B405" s="4" t="s">
        <v>76</v>
      </c>
      <c r="C405" s="31">
        <v>46</v>
      </c>
      <c r="D405" s="4" t="s">
        <v>202</v>
      </c>
      <c r="E405" s="2">
        <v>1</v>
      </c>
      <c r="F405" s="4" t="s">
        <v>441</v>
      </c>
      <c r="G405" s="4">
        <v>1</v>
      </c>
      <c r="H405" s="4">
        <v>1</v>
      </c>
      <c r="I405" s="4">
        <v>0</v>
      </c>
      <c r="J405" s="4">
        <v>0</v>
      </c>
      <c r="K405" s="4">
        <v>0</v>
      </c>
      <c r="L405" s="4" t="s">
        <v>2553</v>
      </c>
      <c r="M405" s="4">
        <v>1</v>
      </c>
      <c r="N405" s="4" t="s">
        <v>2554</v>
      </c>
      <c r="O405" s="4">
        <v>1</v>
      </c>
      <c r="P405" s="4" t="s">
        <v>2555</v>
      </c>
      <c r="Q405" s="4">
        <v>0</v>
      </c>
      <c r="R405" s="4"/>
      <c r="S405" s="4">
        <v>1</v>
      </c>
      <c r="T405" s="4" t="s">
        <v>2556</v>
      </c>
      <c r="U405" s="4">
        <v>1</v>
      </c>
      <c r="V405" s="4" t="s">
        <v>2557</v>
      </c>
      <c r="W405" s="4">
        <v>7</v>
      </c>
      <c r="X405" s="4"/>
    </row>
    <row r="406" spans="1:24" s="35" customFormat="1" x14ac:dyDescent="0.2">
      <c r="A406" s="4">
        <v>1080162</v>
      </c>
      <c r="B406" s="4" t="s">
        <v>76</v>
      </c>
      <c r="C406" s="4" t="s">
        <v>2523</v>
      </c>
      <c r="D406" s="4" t="s">
        <v>352</v>
      </c>
      <c r="E406" s="4" t="s">
        <v>430</v>
      </c>
      <c r="F406" s="4" t="s">
        <v>441</v>
      </c>
      <c r="G406" s="4">
        <v>0</v>
      </c>
      <c r="H406" s="4">
        <v>1</v>
      </c>
      <c r="I406" s="4">
        <v>1</v>
      </c>
      <c r="J406" s="4">
        <v>0</v>
      </c>
      <c r="K406" s="4">
        <v>0</v>
      </c>
      <c r="L406" s="4" t="s">
        <v>2558</v>
      </c>
      <c r="M406" s="4">
        <v>1</v>
      </c>
      <c r="N406" s="4" t="s">
        <v>2559</v>
      </c>
      <c r="O406" s="4">
        <v>1</v>
      </c>
      <c r="P406" s="4" t="s">
        <v>2560</v>
      </c>
      <c r="Q406" s="4">
        <v>0</v>
      </c>
      <c r="R406" s="4"/>
      <c r="S406" s="4">
        <v>1</v>
      </c>
      <c r="T406" s="4" t="s">
        <v>2561</v>
      </c>
      <c r="U406" s="4"/>
      <c r="V406" s="4"/>
      <c r="W406" s="4">
        <v>8</v>
      </c>
      <c r="X406" s="4"/>
    </row>
    <row r="407" spans="1:24" s="35" customFormat="1" x14ac:dyDescent="0.2">
      <c r="A407" s="4">
        <v>1080162</v>
      </c>
      <c r="B407" s="4" t="s">
        <v>76</v>
      </c>
      <c r="C407" s="4" t="s">
        <v>2523</v>
      </c>
      <c r="D407" s="4" t="s">
        <v>353</v>
      </c>
      <c r="E407" s="4" t="s">
        <v>424</v>
      </c>
      <c r="F407" s="4" t="s">
        <v>442</v>
      </c>
      <c r="G407" s="4">
        <v>1</v>
      </c>
      <c r="H407" s="4">
        <v>1</v>
      </c>
      <c r="I407" s="4">
        <v>1</v>
      </c>
      <c r="J407" s="4">
        <v>0</v>
      </c>
      <c r="K407" s="4">
        <v>0</v>
      </c>
      <c r="L407" s="4" t="s">
        <v>2562</v>
      </c>
      <c r="M407" s="4">
        <v>1</v>
      </c>
      <c r="N407" s="4" t="s">
        <v>2563</v>
      </c>
      <c r="O407" s="4">
        <v>1</v>
      </c>
      <c r="P407" s="4" t="s">
        <v>2564</v>
      </c>
      <c r="Q407" s="4">
        <v>1</v>
      </c>
      <c r="R407" s="4" t="s">
        <v>2565</v>
      </c>
      <c r="S407" s="4">
        <v>1</v>
      </c>
      <c r="T407" s="4" t="s">
        <v>2566</v>
      </c>
      <c r="U407" s="4"/>
      <c r="V407" s="4"/>
      <c r="W407" s="4">
        <v>7</v>
      </c>
      <c r="X407" s="4"/>
    </row>
    <row r="408" spans="1:24" s="35" customFormat="1" x14ac:dyDescent="0.2">
      <c r="A408" s="4">
        <v>1080162</v>
      </c>
      <c r="B408" s="4" t="s">
        <v>76</v>
      </c>
      <c r="C408" s="4" t="s">
        <v>2523</v>
      </c>
      <c r="D408" s="4" t="s">
        <v>119</v>
      </c>
      <c r="E408" s="4" t="s">
        <v>431</v>
      </c>
      <c r="F408" s="4" t="s">
        <v>442</v>
      </c>
      <c r="G408" s="4">
        <v>1</v>
      </c>
      <c r="H408" s="4">
        <v>1</v>
      </c>
      <c r="I408" s="4">
        <v>1</v>
      </c>
      <c r="J408" s="4">
        <v>0</v>
      </c>
      <c r="K408" s="4">
        <v>0</v>
      </c>
      <c r="L408" s="4" t="s">
        <v>2425</v>
      </c>
      <c r="M408" s="4">
        <v>1</v>
      </c>
      <c r="N408" s="4" t="s">
        <v>2567</v>
      </c>
      <c r="O408" s="4">
        <v>0</v>
      </c>
      <c r="P408" s="4"/>
      <c r="Q408" s="4">
        <v>1</v>
      </c>
      <c r="R408" s="4" t="s">
        <v>2568</v>
      </c>
      <c r="S408" s="4">
        <v>1</v>
      </c>
      <c r="T408" s="4" t="s">
        <v>2569</v>
      </c>
      <c r="U408" s="4">
        <v>1</v>
      </c>
      <c r="V408" s="4" t="s">
        <v>2570</v>
      </c>
      <c r="W408" s="4">
        <v>8</v>
      </c>
      <c r="X408" s="4"/>
    </row>
    <row r="409" spans="1:24" s="35" customFormat="1" ht="11.25" customHeight="1" x14ac:dyDescent="0.2">
      <c r="A409" s="4">
        <v>1080162</v>
      </c>
      <c r="B409" s="4" t="s">
        <v>76</v>
      </c>
      <c r="C409" s="4" t="s">
        <v>2523</v>
      </c>
      <c r="D409" s="4" t="s">
        <v>331</v>
      </c>
      <c r="E409" s="4" t="s">
        <v>432</v>
      </c>
      <c r="F409" s="4" t="s">
        <v>442</v>
      </c>
      <c r="G409" s="4">
        <v>1</v>
      </c>
      <c r="H409" s="4">
        <v>1</v>
      </c>
      <c r="I409" s="4">
        <v>1</v>
      </c>
      <c r="J409" s="4">
        <v>0</v>
      </c>
      <c r="K409" s="4">
        <v>0</v>
      </c>
      <c r="L409" s="4" t="s">
        <v>2571</v>
      </c>
      <c r="M409" s="4">
        <v>1</v>
      </c>
      <c r="N409" s="4" t="s">
        <v>2572</v>
      </c>
      <c r="O409" s="4">
        <v>1</v>
      </c>
      <c r="P409" s="4" t="s">
        <v>2573</v>
      </c>
      <c r="Q409" s="4">
        <v>1</v>
      </c>
      <c r="R409" s="4" t="s">
        <v>2574</v>
      </c>
      <c r="S409" s="4">
        <v>1</v>
      </c>
      <c r="T409" s="4" t="s">
        <v>2575</v>
      </c>
      <c r="U409" s="4"/>
      <c r="V409" s="4"/>
      <c r="W409" s="4">
        <v>8</v>
      </c>
      <c r="X409" s="4"/>
    </row>
    <row r="410" spans="1:24" ht="11.25" customHeight="1" x14ac:dyDescent="0.2">
      <c r="A410" s="4">
        <v>1080162</v>
      </c>
      <c r="B410" s="4" t="s">
        <v>76</v>
      </c>
      <c r="C410" s="4" t="s">
        <v>2523</v>
      </c>
      <c r="D410" s="4" t="s">
        <v>354</v>
      </c>
      <c r="E410" s="4" t="s">
        <v>433</v>
      </c>
      <c r="F410" s="4" t="s">
        <v>442</v>
      </c>
      <c r="G410" s="4">
        <v>1</v>
      </c>
      <c r="H410" s="4">
        <v>1</v>
      </c>
      <c r="I410" s="4">
        <v>1</v>
      </c>
      <c r="J410" s="4">
        <v>0</v>
      </c>
      <c r="K410" s="4">
        <v>0</v>
      </c>
      <c r="L410" s="4" t="s">
        <v>2545</v>
      </c>
      <c r="M410" s="4">
        <v>1</v>
      </c>
      <c r="N410" s="4" t="s">
        <v>2576</v>
      </c>
      <c r="O410" s="4">
        <v>1</v>
      </c>
      <c r="P410" s="4" t="s">
        <v>2577</v>
      </c>
      <c r="Q410" s="4">
        <v>1</v>
      </c>
      <c r="R410" s="4" t="s">
        <v>2578</v>
      </c>
      <c r="S410" s="4">
        <v>1</v>
      </c>
      <c r="T410" s="4" t="s">
        <v>2579</v>
      </c>
      <c r="U410" s="4">
        <v>1</v>
      </c>
      <c r="V410" s="4" t="s">
        <v>2580</v>
      </c>
      <c r="W410" s="4">
        <v>8</v>
      </c>
      <c r="X410" s="4"/>
    </row>
    <row r="411" spans="1:24" ht="11.25" customHeight="1" x14ac:dyDescent="0.2">
      <c r="A411" s="4">
        <v>1080162</v>
      </c>
      <c r="B411" s="4" t="s">
        <v>76</v>
      </c>
      <c r="C411" s="4" t="s">
        <v>2523</v>
      </c>
      <c r="D411" s="4" t="s">
        <v>355</v>
      </c>
      <c r="E411" s="4" t="s">
        <v>429</v>
      </c>
      <c r="F411" s="4" t="s">
        <v>442</v>
      </c>
      <c r="G411" s="4">
        <v>1</v>
      </c>
      <c r="H411" s="4">
        <v>1</v>
      </c>
      <c r="I411" s="4">
        <v>1</v>
      </c>
      <c r="J411" s="4">
        <v>0</v>
      </c>
      <c r="K411" s="4">
        <v>0</v>
      </c>
      <c r="L411" s="4" t="s">
        <v>2581</v>
      </c>
      <c r="M411" s="4">
        <v>0</v>
      </c>
      <c r="N411" s="4" t="s">
        <v>2582</v>
      </c>
      <c r="O411" s="4">
        <v>1</v>
      </c>
      <c r="P411" s="4" t="s">
        <v>2583</v>
      </c>
      <c r="Q411" s="4">
        <v>1</v>
      </c>
      <c r="R411" s="4" t="s">
        <v>2584</v>
      </c>
      <c r="S411" s="4">
        <v>1</v>
      </c>
      <c r="T411" s="4" t="s">
        <v>2585</v>
      </c>
      <c r="U411" s="4"/>
      <c r="V411" s="4"/>
      <c r="W411" s="4">
        <v>8</v>
      </c>
      <c r="X411" s="4"/>
    </row>
    <row r="412" spans="1:24" ht="11.25" customHeight="1" x14ac:dyDescent="0.2">
      <c r="A412" s="4">
        <v>1080164</v>
      </c>
      <c r="B412" s="4" t="s">
        <v>77</v>
      </c>
      <c r="C412" s="31">
        <v>46</v>
      </c>
      <c r="D412" s="4" t="s">
        <v>127</v>
      </c>
      <c r="E412" s="2">
        <v>1</v>
      </c>
      <c r="F412" s="4" t="s">
        <v>441</v>
      </c>
      <c r="G412" s="4">
        <v>0</v>
      </c>
      <c r="H412" s="4">
        <v>1</v>
      </c>
      <c r="I412" s="4">
        <v>0</v>
      </c>
      <c r="J412" s="4">
        <v>0</v>
      </c>
      <c r="K412" s="4">
        <v>0</v>
      </c>
      <c r="L412" s="4" t="s">
        <v>2586</v>
      </c>
      <c r="M412" s="4">
        <v>1</v>
      </c>
      <c r="N412" s="4" t="s">
        <v>2587</v>
      </c>
      <c r="O412" s="4">
        <v>1</v>
      </c>
      <c r="P412" s="4" t="s">
        <v>2588</v>
      </c>
      <c r="Q412" s="4">
        <v>1</v>
      </c>
      <c r="R412" s="4" t="s">
        <v>2589</v>
      </c>
      <c r="S412" s="4">
        <v>1</v>
      </c>
      <c r="T412" s="4" t="s">
        <v>2590</v>
      </c>
      <c r="U412" s="4">
        <v>1</v>
      </c>
      <c r="V412" s="4" t="s">
        <v>2591</v>
      </c>
      <c r="W412" s="4">
        <v>7</v>
      </c>
      <c r="X412" s="4"/>
    </row>
    <row r="413" spans="1:24" ht="11.25" customHeight="1" x14ac:dyDescent="0.2">
      <c r="A413" s="4">
        <v>1080164</v>
      </c>
      <c r="B413" s="4" t="s">
        <v>77</v>
      </c>
      <c r="C413" s="31">
        <v>46</v>
      </c>
      <c r="D413" s="4" t="s">
        <v>116</v>
      </c>
      <c r="E413" s="2">
        <v>2</v>
      </c>
      <c r="F413" s="4" t="s">
        <v>442</v>
      </c>
      <c r="G413" s="4">
        <v>0</v>
      </c>
      <c r="H413" s="4">
        <v>1</v>
      </c>
      <c r="I413" s="4">
        <v>1</v>
      </c>
      <c r="J413" s="4">
        <v>1</v>
      </c>
      <c r="K413" s="4">
        <v>0</v>
      </c>
      <c r="L413" s="4" t="s">
        <v>2592</v>
      </c>
      <c r="M413" s="4">
        <v>1</v>
      </c>
      <c r="N413" s="4" t="s">
        <v>2593</v>
      </c>
      <c r="O413" s="4">
        <v>1</v>
      </c>
      <c r="P413" s="4" t="s">
        <v>2594</v>
      </c>
      <c r="Q413" s="4">
        <v>1</v>
      </c>
      <c r="R413" s="4" t="s">
        <v>2595</v>
      </c>
      <c r="S413" s="4">
        <v>1</v>
      </c>
      <c r="T413" s="4" t="s">
        <v>2596</v>
      </c>
      <c r="U413" s="4"/>
      <c r="V413" s="4"/>
      <c r="W413" s="4">
        <v>8</v>
      </c>
      <c r="X413" s="4"/>
    </row>
    <row r="414" spans="1:24" ht="11.25" customHeight="1" x14ac:dyDescent="0.2">
      <c r="A414" s="4">
        <v>1080164</v>
      </c>
      <c r="B414" s="4" t="s">
        <v>77</v>
      </c>
      <c r="C414" s="4" t="s">
        <v>2523</v>
      </c>
      <c r="D414" s="4" t="s">
        <v>356</v>
      </c>
      <c r="E414" s="4" t="s">
        <v>424</v>
      </c>
      <c r="F414" s="4" t="s">
        <v>442</v>
      </c>
      <c r="G414" s="4">
        <v>0</v>
      </c>
      <c r="H414" s="4">
        <v>1</v>
      </c>
      <c r="I414" s="4">
        <v>1</v>
      </c>
      <c r="J414" s="4">
        <v>1</v>
      </c>
      <c r="K414" s="4">
        <v>0</v>
      </c>
      <c r="L414" s="4" t="s">
        <v>2597</v>
      </c>
      <c r="M414" s="4">
        <v>1</v>
      </c>
      <c r="N414" s="4" t="s">
        <v>2598</v>
      </c>
      <c r="O414" s="4">
        <v>1</v>
      </c>
      <c r="P414" s="4" t="s">
        <v>2599</v>
      </c>
      <c r="Q414" s="4">
        <v>1</v>
      </c>
      <c r="R414" s="4" t="s">
        <v>2600</v>
      </c>
      <c r="S414" s="4">
        <v>1</v>
      </c>
      <c r="T414" s="4" t="s">
        <v>2601</v>
      </c>
      <c r="U414" s="4"/>
      <c r="V414" s="4"/>
      <c r="W414" s="4">
        <v>8</v>
      </c>
      <c r="X414" s="4"/>
    </row>
    <row r="415" spans="1:24" ht="11.25" customHeight="1" x14ac:dyDescent="0.2">
      <c r="A415" s="4">
        <v>1080164</v>
      </c>
      <c r="B415" s="4" t="s">
        <v>77</v>
      </c>
      <c r="C415" s="4" t="s">
        <v>2523</v>
      </c>
      <c r="D415" s="4" t="s">
        <v>356</v>
      </c>
      <c r="E415" s="4" t="s">
        <v>424</v>
      </c>
      <c r="F415" s="4" t="s">
        <v>442</v>
      </c>
      <c r="G415" s="4">
        <v>0</v>
      </c>
      <c r="H415" s="4">
        <v>1</v>
      </c>
      <c r="I415" s="4">
        <v>1</v>
      </c>
      <c r="J415" s="4">
        <v>1</v>
      </c>
      <c r="K415" s="4">
        <v>0</v>
      </c>
      <c r="L415" s="4" t="s">
        <v>2597</v>
      </c>
      <c r="M415" s="4">
        <v>1</v>
      </c>
      <c r="N415" s="4" t="s">
        <v>2602</v>
      </c>
      <c r="O415" s="4">
        <v>1</v>
      </c>
      <c r="P415" s="4" t="s">
        <v>2603</v>
      </c>
      <c r="Q415" s="4">
        <v>1</v>
      </c>
      <c r="R415" s="4" t="s">
        <v>2604</v>
      </c>
      <c r="S415" s="4">
        <v>1</v>
      </c>
      <c r="T415" s="4" t="s">
        <v>2605</v>
      </c>
      <c r="U415" s="4"/>
      <c r="V415" s="4"/>
      <c r="W415" s="4">
        <v>8</v>
      </c>
      <c r="X415" s="4"/>
    </row>
    <row r="416" spans="1:24" ht="11.25" customHeight="1" x14ac:dyDescent="0.2">
      <c r="A416" s="4">
        <v>1080164</v>
      </c>
      <c r="B416" s="4" t="s">
        <v>77</v>
      </c>
      <c r="C416" s="4" t="s">
        <v>2523</v>
      </c>
      <c r="D416" s="4" t="s">
        <v>357</v>
      </c>
      <c r="E416" s="4" t="s">
        <v>431</v>
      </c>
      <c r="F416" s="4" t="s">
        <v>442</v>
      </c>
      <c r="G416" s="4">
        <v>0</v>
      </c>
      <c r="H416" s="4">
        <v>1</v>
      </c>
      <c r="I416" s="4">
        <v>1</v>
      </c>
      <c r="J416" s="4">
        <v>1</v>
      </c>
      <c r="K416" s="4">
        <v>0</v>
      </c>
      <c r="L416" s="4" t="s">
        <v>2581</v>
      </c>
      <c r="M416" s="4">
        <v>0</v>
      </c>
      <c r="N416" s="4" t="s">
        <v>2606</v>
      </c>
      <c r="O416" s="4">
        <v>1</v>
      </c>
      <c r="P416" s="4" t="s">
        <v>2607</v>
      </c>
      <c r="Q416" s="4">
        <v>1</v>
      </c>
      <c r="R416" s="4" t="s">
        <v>2608</v>
      </c>
      <c r="S416" s="4">
        <v>1</v>
      </c>
      <c r="T416" s="4" t="s">
        <v>2609</v>
      </c>
      <c r="U416" s="4"/>
      <c r="V416" s="4"/>
      <c r="W416" s="4">
        <v>8</v>
      </c>
      <c r="X416" s="4"/>
    </row>
    <row r="417" spans="1:24" ht="11.25" customHeight="1" x14ac:dyDescent="0.2">
      <c r="A417" s="4">
        <v>1080164</v>
      </c>
      <c r="B417" s="4" t="s">
        <v>77</v>
      </c>
      <c r="C417" s="4" t="s">
        <v>2523</v>
      </c>
      <c r="D417" s="4" t="s">
        <v>357</v>
      </c>
      <c r="E417" s="4" t="s">
        <v>431</v>
      </c>
      <c r="F417" s="4" t="s">
        <v>442</v>
      </c>
      <c r="G417" s="4">
        <v>0</v>
      </c>
      <c r="H417" s="4">
        <v>1</v>
      </c>
      <c r="I417" s="4">
        <v>1</v>
      </c>
      <c r="J417" s="4">
        <v>1</v>
      </c>
      <c r="K417" s="4">
        <v>0</v>
      </c>
      <c r="L417" s="4" t="s">
        <v>2581</v>
      </c>
      <c r="M417" s="4">
        <v>1</v>
      </c>
      <c r="N417" s="4" t="s">
        <v>2610</v>
      </c>
      <c r="O417" s="4">
        <v>1</v>
      </c>
      <c r="P417" s="4" t="s">
        <v>2611</v>
      </c>
      <c r="Q417" s="4">
        <v>1</v>
      </c>
      <c r="R417" s="4" t="s">
        <v>2612</v>
      </c>
      <c r="S417" s="4">
        <v>1</v>
      </c>
      <c r="T417" s="4" t="s">
        <v>2613</v>
      </c>
      <c r="U417" s="4"/>
      <c r="V417" s="4"/>
      <c r="W417" s="4">
        <v>8</v>
      </c>
      <c r="X417" s="4"/>
    </row>
    <row r="418" spans="1:24" ht="11.25" customHeight="1" x14ac:dyDescent="0.2">
      <c r="A418" s="4">
        <v>1080164</v>
      </c>
      <c r="B418" s="4" t="s">
        <v>77</v>
      </c>
      <c r="C418" s="4" t="s">
        <v>2523</v>
      </c>
      <c r="D418" s="4" t="s">
        <v>358</v>
      </c>
      <c r="E418" s="4" t="s">
        <v>432</v>
      </c>
      <c r="F418" s="4" t="s">
        <v>442</v>
      </c>
      <c r="G418" s="4">
        <v>0</v>
      </c>
      <c r="H418" s="4">
        <v>1</v>
      </c>
      <c r="I418" s="4">
        <v>1</v>
      </c>
      <c r="J418" s="4">
        <v>0</v>
      </c>
      <c r="K418" s="4">
        <v>0</v>
      </c>
      <c r="L418" s="4" t="s">
        <v>2597</v>
      </c>
      <c r="M418" s="4">
        <v>1</v>
      </c>
      <c r="N418" s="4" t="s">
        <v>2614</v>
      </c>
      <c r="O418" s="4">
        <v>1</v>
      </c>
      <c r="P418" s="4" t="s">
        <v>2615</v>
      </c>
      <c r="Q418" s="4">
        <v>1</v>
      </c>
      <c r="R418" s="4" t="s">
        <v>2616</v>
      </c>
      <c r="S418" s="4">
        <v>1</v>
      </c>
      <c r="T418" s="4" t="s">
        <v>2617</v>
      </c>
      <c r="U418" s="4">
        <v>1</v>
      </c>
      <c r="V418" s="4" t="s">
        <v>2618</v>
      </c>
      <c r="W418" s="4">
        <v>8</v>
      </c>
      <c r="X418" s="4"/>
    </row>
    <row r="419" spans="1:24" ht="11.25" customHeight="1" x14ac:dyDescent="0.2">
      <c r="A419" s="4">
        <v>1080164</v>
      </c>
      <c r="B419" s="4" t="s">
        <v>77</v>
      </c>
      <c r="C419" s="4" t="s">
        <v>2523</v>
      </c>
      <c r="D419" s="4" t="s">
        <v>358</v>
      </c>
      <c r="E419" s="4" t="s">
        <v>432</v>
      </c>
      <c r="F419" s="4" t="s">
        <v>442</v>
      </c>
      <c r="G419" s="4">
        <v>0</v>
      </c>
      <c r="H419" s="4">
        <v>1</v>
      </c>
      <c r="I419" s="4">
        <v>1</v>
      </c>
      <c r="J419" s="4">
        <v>0</v>
      </c>
      <c r="K419" s="4">
        <v>0</v>
      </c>
      <c r="L419" s="4" t="s">
        <v>2597</v>
      </c>
      <c r="M419" s="4">
        <v>1</v>
      </c>
      <c r="N419" s="4" t="s">
        <v>2619</v>
      </c>
      <c r="O419" s="4">
        <v>1</v>
      </c>
      <c r="P419" s="4" t="s">
        <v>2615</v>
      </c>
      <c r="Q419" s="4">
        <v>1</v>
      </c>
      <c r="R419" s="4" t="s">
        <v>2620</v>
      </c>
      <c r="S419" s="4">
        <v>1</v>
      </c>
      <c r="T419" s="4" t="s">
        <v>2617</v>
      </c>
      <c r="U419" s="4">
        <v>1</v>
      </c>
      <c r="V419" s="4" t="s">
        <v>2618</v>
      </c>
      <c r="W419" s="4">
        <v>8</v>
      </c>
      <c r="X419" s="4"/>
    </row>
    <row r="420" spans="1:24" ht="11.25" customHeight="1" x14ac:dyDescent="0.2">
      <c r="A420" s="4">
        <v>1080164</v>
      </c>
      <c r="B420" s="4" t="s">
        <v>77</v>
      </c>
      <c r="C420" s="4" t="s">
        <v>2523</v>
      </c>
      <c r="D420" s="4" t="s">
        <v>359</v>
      </c>
      <c r="E420" s="4" t="s">
        <v>433</v>
      </c>
      <c r="F420" s="4" t="s">
        <v>442</v>
      </c>
      <c r="G420" s="4">
        <v>1</v>
      </c>
      <c r="H420" s="4">
        <v>1</v>
      </c>
      <c r="I420" s="4">
        <v>1</v>
      </c>
      <c r="J420" s="4">
        <v>0</v>
      </c>
      <c r="K420" s="4">
        <v>0</v>
      </c>
      <c r="L420" s="4" t="s">
        <v>2545</v>
      </c>
      <c r="M420" s="4">
        <v>1</v>
      </c>
      <c r="N420" s="4" t="s">
        <v>2621</v>
      </c>
      <c r="O420" s="4">
        <v>1</v>
      </c>
      <c r="P420" s="4" t="s">
        <v>2622</v>
      </c>
      <c r="Q420" s="4">
        <v>1</v>
      </c>
      <c r="R420" s="4" t="s">
        <v>2623</v>
      </c>
      <c r="S420" s="4">
        <v>1</v>
      </c>
      <c r="T420" s="4" t="s">
        <v>2624</v>
      </c>
      <c r="U420" s="4">
        <v>1</v>
      </c>
      <c r="V420" s="4" t="s">
        <v>2625</v>
      </c>
      <c r="W420" s="4">
        <v>8</v>
      </c>
      <c r="X420" s="4"/>
    </row>
    <row r="421" spans="1:24" ht="11.25" customHeight="1" x14ac:dyDescent="0.2">
      <c r="A421" s="4">
        <v>1080164</v>
      </c>
      <c r="B421" s="4" t="s">
        <v>77</v>
      </c>
      <c r="C421" s="4" t="s">
        <v>2523</v>
      </c>
      <c r="D421" s="4" t="s">
        <v>359</v>
      </c>
      <c r="E421" s="4" t="s">
        <v>433</v>
      </c>
      <c r="F421" s="4" t="s">
        <v>442</v>
      </c>
      <c r="G421" s="4">
        <v>1</v>
      </c>
      <c r="H421" s="4">
        <v>1</v>
      </c>
      <c r="I421" s="4">
        <v>1</v>
      </c>
      <c r="J421" s="4">
        <v>0</v>
      </c>
      <c r="K421" s="4">
        <v>0</v>
      </c>
      <c r="L421" s="4" t="s">
        <v>2545</v>
      </c>
      <c r="M421" s="4">
        <v>1</v>
      </c>
      <c r="N421" s="4" t="s">
        <v>2626</v>
      </c>
      <c r="O421" s="4">
        <v>1</v>
      </c>
      <c r="P421" s="4" t="s">
        <v>2622</v>
      </c>
      <c r="Q421" s="4">
        <v>1</v>
      </c>
      <c r="R421" s="4" t="s">
        <v>2627</v>
      </c>
      <c r="S421" s="4">
        <v>1</v>
      </c>
      <c r="T421" s="4" t="s">
        <v>2624</v>
      </c>
      <c r="U421" s="4">
        <v>1</v>
      </c>
      <c r="V421" s="4" t="s">
        <v>2625</v>
      </c>
      <c r="W421" s="4">
        <v>8</v>
      </c>
      <c r="X421" s="4"/>
    </row>
    <row r="422" spans="1:24" ht="11.25" customHeight="1" x14ac:dyDescent="0.2">
      <c r="A422" s="4">
        <v>1080164</v>
      </c>
      <c r="B422" s="4" t="s">
        <v>77</v>
      </c>
      <c r="C422" s="4" t="s">
        <v>2523</v>
      </c>
      <c r="D422" s="4" t="s">
        <v>360</v>
      </c>
      <c r="E422" s="4" t="s">
        <v>433</v>
      </c>
      <c r="F422" s="4" t="s">
        <v>442</v>
      </c>
      <c r="G422" s="4">
        <v>0</v>
      </c>
      <c r="H422" s="4">
        <v>1</v>
      </c>
      <c r="I422" s="4">
        <v>1</v>
      </c>
      <c r="J422" s="4">
        <v>1</v>
      </c>
      <c r="K422" s="4">
        <v>0</v>
      </c>
      <c r="L422" s="4" t="s">
        <v>2628</v>
      </c>
      <c r="M422" s="4">
        <v>1</v>
      </c>
      <c r="N422" s="4" t="s">
        <v>2629</v>
      </c>
      <c r="O422" s="4">
        <v>1</v>
      </c>
      <c r="P422" s="4" t="s">
        <v>2630</v>
      </c>
      <c r="Q422" s="4">
        <v>1</v>
      </c>
      <c r="R422" s="4" t="s">
        <v>2631</v>
      </c>
      <c r="S422" s="4">
        <v>1</v>
      </c>
      <c r="T422" s="4" t="s">
        <v>2632</v>
      </c>
      <c r="U422" s="4"/>
      <c r="V422" s="4" t="s">
        <v>2633</v>
      </c>
      <c r="W422" s="4">
        <v>8</v>
      </c>
      <c r="X422" s="4"/>
    </row>
    <row r="423" spans="1:24" x14ac:dyDescent="0.2">
      <c r="A423" s="4">
        <v>1080164</v>
      </c>
      <c r="B423" s="4" t="s">
        <v>77</v>
      </c>
      <c r="C423" s="4" t="s">
        <v>2523</v>
      </c>
      <c r="D423" s="4" t="s">
        <v>360</v>
      </c>
      <c r="E423" s="4" t="s">
        <v>433</v>
      </c>
      <c r="F423" s="4" t="s">
        <v>442</v>
      </c>
      <c r="G423" s="4">
        <v>0</v>
      </c>
      <c r="H423" s="4">
        <v>1</v>
      </c>
      <c r="I423" s="4">
        <v>1</v>
      </c>
      <c r="J423" s="4">
        <v>1</v>
      </c>
      <c r="K423" s="4">
        <v>0</v>
      </c>
      <c r="L423" s="4" t="s">
        <v>2628</v>
      </c>
      <c r="M423" s="4">
        <v>1</v>
      </c>
      <c r="N423" s="4" t="s">
        <v>2634</v>
      </c>
      <c r="O423" s="4">
        <v>1</v>
      </c>
      <c r="P423" s="4" t="s">
        <v>2630</v>
      </c>
      <c r="Q423" s="4">
        <v>1</v>
      </c>
      <c r="R423" s="4" t="s">
        <v>2635</v>
      </c>
      <c r="S423" s="4">
        <v>1</v>
      </c>
      <c r="T423" s="4" t="s">
        <v>2632</v>
      </c>
      <c r="U423" s="4"/>
      <c r="V423" s="4" t="s">
        <v>2633</v>
      </c>
      <c r="W423" s="4">
        <v>8</v>
      </c>
      <c r="X423" s="4"/>
    </row>
    <row r="424" spans="1:24" x14ac:dyDescent="0.2">
      <c r="A424" s="3">
        <v>1090005</v>
      </c>
      <c r="B424" s="3" t="s">
        <v>78</v>
      </c>
      <c r="C424" s="29">
        <v>44</v>
      </c>
      <c r="D424" s="3" t="s">
        <v>361</v>
      </c>
      <c r="E424" s="3">
        <v>1</v>
      </c>
      <c r="F424" s="3" t="s">
        <v>441</v>
      </c>
      <c r="G424" s="3">
        <v>0</v>
      </c>
      <c r="H424" s="3">
        <v>1</v>
      </c>
      <c r="I424" s="3">
        <v>0</v>
      </c>
      <c r="J424" s="3">
        <v>0</v>
      </c>
      <c r="K424" s="3">
        <v>0</v>
      </c>
      <c r="L424" s="3" t="s">
        <v>2636</v>
      </c>
      <c r="M424" s="3">
        <v>1</v>
      </c>
      <c r="N424" s="3" t="s">
        <v>2637</v>
      </c>
      <c r="O424" s="3">
        <v>1</v>
      </c>
      <c r="P424" s="3" t="s">
        <v>2638</v>
      </c>
      <c r="Q424" s="3">
        <v>1</v>
      </c>
      <c r="R424" s="3" t="s">
        <v>2639</v>
      </c>
      <c r="S424" s="3">
        <v>1</v>
      </c>
      <c r="T424" s="3" t="s">
        <v>2640</v>
      </c>
      <c r="U424" s="3">
        <v>1</v>
      </c>
      <c r="V424" s="3" t="s">
        <v>2641</v>
      </c>
      <c r="W424" s="3">
        <v>8</v>
      </c>
    </row>
    <row r="425" spans="1:24" x14ac:dyDescent="0.2">
      <c r="A425" s="3">
        <v>1090005</v>
      </c>
      <c r="B425" s="3" t="s">
        <v>78</v>
      </c>
      <c r="C425" s="29">
        <v>44</v>
      </c>
      <c r="D425" s="3" t="s">
        <v>362</v>
      </c>
      <c r="E425" s="3">
        <v>3</v>
      </c>
      <c r="F425" s="3" t="s">
        <v>441</v>
      </c>
      <c r="G425" s="3">
        <v>0</v>
      </c>
      <c r="H425" s="3">
        <v>1</v>
      </c>
      <c r="I425" s="3">
        <v>0</v>
      </c>
      <c r="J425" s="3">
        <v>0</v>
      </c>
      <c r="K425" s="3">
        <v>0</v>
      </c>
      <c r="L425" s="3" t="s">
        <v>2642</v>
      </c>
      <c r="M425" s="3">
        <v>1</v>
      </c>
      <c r="N425" s="3" t="s">
        <v>2643</v>
      </c>
      <c r="O425" s="3">
        <v>1</v>
      </c>
      <c r="P425" s="3" t="s">
        <v>2644</v>
      </c>
      <c r="Q425" s="3">
        <v>0</v>
      </c>
      <c r="S425" s="3">
        <v>0</v>
      </c>
      <c r="W425" s="3">
        <v>9</v>
      </c>
    </row>
    <row r="426" spans="1:24" x14ac:dyDescent="0.2">
      <c r="A426" s="3">
        <v>1090005</v>
      </c>
      <c r="B426" s="3" t="s">
        <v>78</v>
      </c>
      <c r="C426" s="29">
        <v>44</v>
      </c>
      <c r="D426" s="3" t="s">
        <v>363</v>
      </c>
      <c r="E426" s="3">
        <v>5</v>
      </c>
      <c r="F426" s="3" t="s">
        <v>441</v>
      </c>
      <c r="G426" s="3">
        <v>0</v>
      </c>
      <c r="H426" s="3">
        <v>1</v>
      </c>
      <c r="I426" s="3">
        <v>0</v>
      </c>
      <c r="J426" s="3">
        <v>1</v>
      </c>
      <c r="K426" s="3">
        <v>0</v>
      </c>
      <c r="M426" s="3">
        <v>0</v>
      </c>
      <c r="O426" s="3">
        <v>1</v>
      </c>
      <c r="P426" s="3" t="s">
        <v>2645</v>
      </c>
      <c r="Q426" s="3">
        <v>0</v>
      </c>
      <c r="S426" s="3">
        <v>1</v>
      </c>
      <c r="T426" s="3" t="s">
        <v>2646</v>
      </c>
      <c r="W426" s="3">
        <v>9</v>
      </c>
    </row>
    <row r="427" spans="1:24" x14ac:dyDescent="0.2">
      <c r="A427" s="3">
        <v>1090005</v>
      </c>
      <c r="B427" s="3" t="s">
        <v>78</v>
      </c>
      <c r="C427" s="29" t="s">
        <v>2647</v>
      </c>
      <c r="D427" s="3" t="s">
        <v>291</v>
      </c>
      <c r="E427" s="3">
        <v>2</v>
      </c>
      <c r="F427" s="3" t="s">
        <v>441</v>
      </c>
      <c r="G427" s="3">
        <v>0</v>
      </c>
      <c r="H427" s="3">
        <v>1</v>
      </c>
      <c r="I427" s="3">
        <v>0</v>
      </c>
      <c r="J427" s="3">
        <v>0</v>
      </c>
      <c r="K427" s="3">
        <v>0</v>
      </c>
      <c r="L427" s="3" t="s">
        <v>2648</v>
      </c>
      <c r="M427" s="3">
        <v>0</v>
      </c>
      <c r="O427" s="3">
        <v>1</v>
      </c>
      <c r="P427" s="3" t="s">
        <v>2649</v>
      </c>
      <c r="Q427" s="3">
        <v>1</v>
      </c>
      <c r="R427" s="3" t="s">
        <v>2650</v>
      </c>
      <c r="S427" s="3">
        <v>1</v>
      </c>
      <c r="T427" s="3" t="s">
        <v>2651</v>
      </c>
      <c r="V427" s="3" t="s">
        <v>2652</v>
      </c>
      <c r="W427" s="3">
        <v>7.5</v>
      </c>
      <c r="X427" s="3" t="s">
        <v>2653</v>
      </c>
    </row>
    <row r="428" spans="1:24" x14ac:dyDescent="0.2">
      <c r="A428" s="3">
        <v>1090005</v>
      </c>
      <c r="B428" s="3" t="s">
        <v>78</v>
      </c>
      <c r="C428" s="29">
        <v>135</v>
      </c>
      <c r="D428" s="3" t="s">
        <v>188</v>
      </c>
      <c r="E428" s="3">
        <v>4</v>
      </c>
      <c r="F428" s="3" t="s">
        <v>441</v>
      </c>
      <c r="G428" s="3">
        <v>0</v>
      </c>
      <c r="H428" s="3">
        <v>1</v>
      </c>
      <c r="I428" s="3">
        <v>0</v>
      </c>
      <c r="J428" s="3">
        <v>0</v>
      </c>
      <c r="K428" s="3">
        <v>0</v>
      </c>
      <c r="L428" s="3" t="s">
        <v>2654</v>
      </c>
      <c r="M428" s="3">
        <v>1</v>
      </c>
      <c r="N428" s="3" t="s">
        <v>2655</v>
      </c>
      <c r="O428" s="3">
        <v>1</v>
      </c>
      <c r="P428" s="3" t="s">
        <v>2656</v>
      </c>
      <c r="Q428" s="3">
        <v>1</v>
      </c>
      <c r="R428" s="3" t="s">
        <v>2657</v>
      </c>
      <c r="S428" s="3">
        <v>1</v>
      </c>
      <c r="T428" s="3" t="s">
        <v>2658</v>
      </c>
      <c r="U428" s="3">
        <v>1</v>
      </c>
      <c r="V428" s="3" t="s">
        <v>2659</v>
      </c>
      <c r="W428" s="3">
        <v>8</v>
      </c>
    </row>
    <row r="429" spans="1:24" x14ac:dyDescent="0.2">
      <c r="A429" s="3">
        <v>1090014</v>
      </c>
      <c r="B429" s="3" t="s">
        <v>79</v>
      </c>
      <c r="C429" s="3" t="s">
        <v>2660</v>
      </c>
      <c r="D429" s="3" t="s">
        <v>171</v>
      </c>
      <c r="E429" s="3">
        <v>2</v>
      </c>
      <c r="F429" s="3" t="s">
        <v>441</v>
      </c>
      <c r="G429" s="3">
        <v>0</v>
      </c>
      <c r="H429" s="3">
        <v>1</v>
      </c>
      <c r="I429" s="3">
        <v>0</v>
      </c>
      <c r="J429" s="3">
        <v>0</v>
      </c>
      <c r="K429" s="3">
        <v>0</v>
      </c>
      <c r="L429" s="3" t="s">
        <v>2661</v>
      </c>
      <c r="M429" s="4">
        <v>1</v>
      </c>
      <c r="N429" s="3" t="s">
        <v>2662</v>
      </c>
      <c r="O429" s="4">
        <v>1</v>
      </c>
      <c r="P429" s="3" t="s">
        <v>2663</v>
      </c>
      <c r="Q429" s="4">
        <v>1</v>
      </c>
      <c r="R429" s="3" t="s">
        <v>2664</v>
      </c>
      <c r="S429" s="4">
        <v>1</v>
      </c>
      <c r="T429" s="3" t="s">
        <v>2665</v>
      </c>
      <c r="U429" s="3">
        <v>1</v>
      </c>
      <c r="V429" s="3" t="s">
        <v>2666</v>
      </c>
      <c r="W429" s="3">
        <v>8.5</v>
      </c>
      <c r="X429" s="3" t="s">
        <v>2667</v>
      </c>
    </row>
    <row r="430" spans="1:24" x14ac:dyDescent="0.2">
      <c r="A430" s="3">
        <v>1090015</v>
      </c>
      <c r="B430" s="3" t="s">
        <v>80</v>
      </c>
      <c r="C430" s="3">
        <v>59</v>
      </c>
      <c r="D430" s="3" t="s">
        <v>256</v>
      </c>
      <c r="E430" s="3">
        <v>1</v>
      </c>
      <c r="F430" s="3" t="s">
        <v>441</v>
      </c>
      <c r="G430" s="3">
        <v>1</v>
      </c>
      <c r="H430" s="3">
        <v>1</v>
      </c>
      <c r="I430" s="3">
        <v>0</v>
      </c>
      <c r="J430" s="3">
        <v>0</v>
      </c>
      <c r="K430" s="3">
        <v>1</v>
      </c>
      <c r="L430" s="3" t="s">
        <v>2668</v>
      </c>
      <c r="M430" s="4">
        <v>1</v>
      </c>
      <c r="N430" s="3" t="s">
        <v>2669</v>
      </c>
      <c r="O430" s="4">
        <v>1</v>
      </c>
      <c r="P430" s="3" t="s">
        <v>2670</v>
      </c>
      <c r="Q430" s="4">
        <v>1</v>
      </c>
      <c r="R430" s="3" t="s">
        <v>2671</v>
      </c>
      <c r="S430" s="4">
        <v>1</v>
      </c>
      <c r="T430" s="3" t="s">
        <v>2672</v>
      </c>
      <c r="V430" s="3" t="s">
        <v>2673</v>
      </c>
      <c r="W430" s="3">
        <v>8</v>
      </c>
      <c r="X430" s="3" t="s">
        <v>2674</v>
      </c>
    </row>
    <row r="431" spans="1:24" x14ac:dyDescent="0.2">
      <c r="A431" s="3">
        <v>1090015</v>
      </c>
      <c r="B431" s="3" t="s">
        <v>80</v>
      </c>
      <c r="C431" s="3">
        <v>59</v>
      </c>
      <c r="D431" s="3" t="s">
        <v>364</v>
      </c>
      <c r="E431" s="3">
        <v>2</v>
      </c>
      <c r="F431" s="3" t="s">
        <v>441</v>
      </c>
      <c r="G431" s="3">
        <v>1</v>
      </c>
      <c r="H431" s="3">
        <v>1</v>
      </c>
      <c r="I431" s="3">
        <v>0</v>
      </c>
      <c r="J431" s="3">
        <v>0</v>
      </c>
      <c r="K431" s="3">
        <v>1</v>
      </c>
      <c r="L431" s="3" t="s">
        <v>2675</v>
      </c>
      <c r="M431" s="4">
        <v>1</v>
      </c>
      <c r="N431" s="3" t="s">
        <v>2676</v>
      </c>
      <c r="O431" s="4">
        <v>1</v>
      </c>
      <c r="P431" s="3" t="s">
        <v>2677</v>
      </c>
      <c r="Q431" s="4">
        <v>1</v>
      </c>
      <c r="R431" s="3" t="s">
        <v>2678</v>
      </c>
      <c r="S431" s="4">
        <v>1</v>
      </c>
      <c r="T431" s="3" t="s">
        <v>2679</v>
      </c>
      <c r="W431" s="3">
        <v>4</v>
      </c>
      <c r="X431" s="3" t="s">
        <v>2680</v>
      </c>
    </row>
    <row r="432" spans="1:24" x14ac:dyDescent="0.2">
      <c r="A432" s="4">
        <v>1090022</v>
      </c>
      <c r="B432" s="4" t="s">
        <v>81</v>
      </c>
      <c r="C432" s="4" t="s">
        <v>2681</v>
      </c>
      <c r="D432" s="4" t="s">
        <v>365</v>
      </c>
      <c r="E432" s="4" t="s">
        <v>434</v>
      </c>
      <c r="F432" s="4" t="s">
        <v>441</v>
      </c>
      <c r="G432" s="4">
        <v>0</v>
      </c>
      <c r="H432" s="4">
        <v>1</v>
      </c>
      <c r="I432" s="4">
        <v>0</v>
      </c>
      <c r="J432" s="4">
        <v>0</v>
      </c>
      <c r="K432" s="4">
        <v>0</v>
      </c>
      <c r="L432" s="4" t="s">
        <v>2682</v>
      </c>
      <c r="M432" s="4">
        <v>0</v>
      </c>
      <c r="N432" s="4" t="s">
        <v>2683</v>
      </c>
      <c r="O432" s="4">
        <v>1</v>
      </c>
      <c r="P432" s="4" t="s">
        <v>2684</v>
      </c>
      <c r="Q432" s="4">
        <v>1</v>
      </c>
      <c r="R432" s="4" t="s">
        <v>2685</v>
      </c>
      <c r="S432" s="4">
        <v>1</v>
      </c>
      <c r="T432" s="4" t="s">
        <v>2686</v>
      </c>
      <c r="U432" s="4">
        <v>1</v>
      </c>
      <c r="V432" s="4" t="s">
        <v>2687</v>
      </c>
      <c r="W432" s="4">
        <v>10</v>
      </c>
      <c r="X432" s="4" t="s">
        <v>2688</v>
      </c>
    </row>
    <row r="433" spans="1:24" x14ac:dyDescent="0.2">
      <c r="A433" s="4">
        <v>1090022</v>
      </c>
      <c r="B433" s="4" t="s">
        <v>81</v>
      </c>
      <c r="C433" s="4" t="s">
        <v>2681</v>
      </c>
      <c r="D433" s="4" t="s">
        <v>366</v>
      </c>
      <c r="E433" s="4" t="s">
        <v>434</v>
      </c>
      <c r="F433" s="4" t="s">
        <v>442</v>
      </c>
      <c r="G433" s="4">
        <v>0</v>
      </c>
      <c r="H433" s="4">
        <v>1</v>
      </c>
      <c r="I433" s="4">
        <v>1</v>
      </c>
      <c r="J433" s="4">
        <v>1</v>
      </c>
      <c r="K433" s="4">
        <v>0</v>
      </c>
      <c r="L433" s="4" t="s">
        <v>2689</v>
      </c>
      <c r="M433" s="4">
        <v>1</v>
      </c>
      <c r="N433" s="4" t="s">
        <v>2690</v>
      </c>
      <c r="O433" s="4">
        <v>1</v>
      </c>
      <c r="P433" s="4" t="s">
        <v>2691</v>
      </c>
      <c r="Q433" s="4">
        <v>1</v>
      </c>
      <c r="R433" s="4" t="s">
        <v>2692</v>
      </c>
      <c r="S433" s="4">
        <v>0</v>
      </c>
      <c r="T433" s="4"/>
      <c r="U433" s="4">
        <v>1</v>
      </c>
      <c r="V433" s="4" t="s">
        <v>2693</v>
      </c>
      <c r="W433" s="4">
        <v>9</v>
      </c>
      <c r="X433" s="4"/>
    </row>
    <row r="434" spans="1:24" x14ac:dyDescent="0.2">
      <c r="A434" s="4">
        <v>1090022</v>
      </c>
      <c r="B434" s="4" t="s">
        <v>81</v>
      </c>
      <c r="C434" s="4" t="s">
        <v>2681</v>
      </c>
      <c r="D434" s="4" t="s">
        <v>175</v>
      </c>
      <c r="E434" s="4" t="s">
        <v>430</v>
      </c>
      <c r="F434" s="4" t="s">
        <v>442</v>
      </c>
      <c r="G434" s="4">
        <v>1</v>
      </c>
      <c r="H434" s="4">
        <v>1</v>
      </c>
      <c r="I434" s="4">
        <v>0</v>
      </c>
      <c r="J434" s="4">
        <v>0</v>
      </c>
      <c r="K434" s="4">
        <v>0</v>
      </c>
      <c r="L434" s="4" t="s">
        <v>2694</v>
      </c>
      <c r="M434" s="4">
        <v>1</v>
      </c>
      <c r="N434" s="4" t="s">
        <v>2695</v>
      </c>
      <c r="O434" s="4">
        <v>1</v>
      </c>
      <c r="P434" s="4" t="s">
        <v>2696</v>
      </c>
      <c r="Q434" s="4">
        <v>1</v>
      </c>
      <c r="R434" s="4" t="s">
        <v>2697</v>
      </c>
      <c r="S434" s="4">
        <v>1</v>
      </c>
      <c r="T434" s="4" t="s">
        <v>2698</v>
      </c>
      <c r="U434" s="4"/>
      <c r="V434" s="4"/>
      <c r="W434" s="4">
        <v>10</v>
      </c>
      <c r="X434" s="4"/>
    </row>
    <row r="435" spans="1:24" x14ac:dyDescent="0.2">
      <c r="A435" s="4">
        <v>1090022</v>
      </c>
      <c r="B435" s="4" t="s">
        <v>81</v>
      </c>
      <c r="C435" s="4" t="s">
        <v>2681</v>
      </c>
      <c r="D435" s="4" t="s">
        <v>154</v>
      </c>
      <c r="E435" s="4" t="s">
        <v>424</v>
      </c>
      <c r="F435" s="4" t="s">
        <v>442</v>
      </c>
      <c r="G435" s="4">
        <v>0</v>
      </c>
      <c r="H435" s="4">
        <v>1</v>
      </c>
      <c r="I435" s="4">
        <v>1</v>
      </c>
      <c r="J435" s="4">
        <v>0</v>
      </c>
      <c r="K435" s="4">
        <v>0</v>
      </c>
      <c r="L435" s="4" t="s">
        <v>2699</v>
      </c>
      <c r="M435" s="4">
        <v>1</v>
      </c>
      <c r="N435" s="4" t="s">
        <v>2700</v>
      </c>
      <c r="O435" s="4">
        <v>0</v>
      </c>
      <c r="P435" s="4"/>
      <c r="Q435" s="4">
        <v>1</v>
      </c>
      <c r="R435" s="4" t="s">
        <v>2701</v>
      </c>
      <c r="S435" s="4">
        <v>1</v>
      </c>
      <c r="T435" s="4" t="s">
        <v>2702</v>
      </c>
      <c r="U435" s="4">
        <v>1</v>
      </c>
      <c r="V435" s="4" t="s">
        <v>2703</v>
      </c>
      <c r="W435" s="4">
        <v>10</v>
      </c>
      <c r="X435" s="4" t="s">
        <v>2704</v>
      </c>
    </row>
    <row r="436" spans="1:24" x14ac:dyDescent="0.2">
      <c r="A436" s="4">
        <v>1090022</v>
      </c>
      <c r="B436" s="4" t="s">
        <v>81</v>
      </c>
      <c r="C436" s="4" t="s">
        <v>2681</v>
      </c>
      <c r="D436" s="4" t="s">
        <v>201</v>
      </c>
      <c r="E436" s="4" t="s">
        <v>432</v>
      </c>
      <c r="F436" s="4" t="s">
        <v>442</v>
      </c>
      <c r="G436" s="4">
        <v>0</v>
      </c>
      <c r="H436" s="4">
        <v>1</v>
      </c>
      <c r="I436" s="4">
        <v>0</v>
      </c>
      <c r="J436" s="4">
        <v>0</v>
      </c>
      <c r="K436" s="4">
        <v>0</v>
      </c>
      <c r="L436" s="4" t="s">
        <v>2705</v>
      </c>
      <c r="M436" s="4">
        <v>1</v>
      </c>
      <c r="N436" s="4" t="s">
        <v>2706</v>
      </c>
      <c r="O436" s="4">
        <v>1</v>
      </c>
      <c r="P436" s="4" t="s">
        <v>2707</v>
      </c>
      <c r="Q436" s="4">
        <v>1</v>
      </c>
      <c r="R436" s="4" t="s">
        <v>2708</v>
      </c>
      <c r="S436" s="4">
        <v>1</v>
      </c>
      <c r="T436" s="4" t="s">
        <v>2709</v>
      </c>
      <c r="U436" s="4"/>
      <c r="V436" s="4"/>
      <c r="W436" s="4">
        <v>10</v>
      </c>
      <c r="X436" s="4"/>
    </row>
    <row r="437" spans="1:24" x14ac:dyDescent="0.2">
      <c r="A437" s="4">
        <v>1090024</v>
      </c>
      <c r="B437" s="4" t="s">
        <v>82</v>
      </c>
      <c r="C437" s="31">
        <v>53</v>
      </c>
      <c r="D437" s="4" t="s">
        <v>140</v>
      </c>
      <c r="E437" s="2">
        <v>1</v>
      </c>
      <c r="F437" s="4" t="s">
        <v>441</v>
      </c>
      <c r="G437" s="4">
        <v>0</v>
      </c>
      <c r="H437" s="4">
        <v>1</v>
      </c>
      <c r="I437" s="4">
        <v>0</v>
      </c>
      <c r="J437" s="4">
        <v>0</v>
      </c>
      <c r="K437" s="4">
        <v>1</v>
      </c>
      <c r="L437" s="4" t="s">
        <v>2710</v>
      </c>
      <c r="M437" s="4">
        <v>0</v>
      </c>
      <c r="N437" s="4"/>
      <c r="O437" s="4">
        <v>1</v>
      </c>
      <c r="P437" s="4" t="s">
        <v>2711</v>
      </c>
      <c r="Q437" s="4">
        <v>0</v>
      </c>
      <c r="R437" s="4" t="s">
        <v>2712</v>
      </c>
      <c r="S437" s="4">
        <v>1</v>
      </c>
      <c r="T437" s="4" t="s">
        <v>2713</v>
      </c>
      <c r="U437" s="4">
        <v>1</v>
      </c>
      <c r="V437" s="4" t="s">
        <v>2714</v>
      </c>
      <c r="W437" s="4">
        <v>10</v>
      </c>
      <c r="X437" s="4" t="s">
        <v>2715</v>
      </c>
    </row>
    <row r="438" spans="1:24" x14ac:dyDescent="0.2">
      <c r="A438" s="4">
        <v>1090024</v>
      </c>
      <c r="B438" s="4" t="s">
        <v>82</v>
      </c>
      <c r="C438" s="4" t="s">
        <v>2681</v>
      </c>
      <c r="D438" s="4" t="s">
        <v>118</v>
      </c>
      <c r="E438" s="4" t="s">
        <v>430</v>
      </c>
      <c r="F438" s="4" t="s">
        <v>441</v>
      </c>
      <c r="G438" s="4">
        <v>0</v>
      </c>
      <c r="H438" s="4">
        <v>1</v>
      </c>
      <c r="I438" s="4">
        <v>0</v>
      </c>
      <c r="J438" s="4">
        <v>0</v>
      </c>
      <c r="K438" s="4">
        <v>0</v>
      </c>
      <c r="L438" s="4" t="s">
        <v>2716</v>
      </c>
      <c r="M438" s="4">
        <v>0</v>
      </c>
      <c r="N438" s="4" t="s">
        <v>2717</v>
      </c>
      <c r="O438" s="4">
        <v>1</v>
      </c>
      <c r="P438" s="4" t="s">
        <v>2718</v>
      </c>
      <c r="Q438" s="4">
        <v>1</v>
      </c>
      <c r="R438" s="4" t="s">
        <v>2719</v>
      </c>
      <c r="S438" s="4">
        <v>0</v>
      </c>
      <c r="T438" s="4"/>
      <c r="U438" s="4"/>
      <c r="V438" s="4"/>
      <c r="W438" s="4">
        <v>10</v>
      </c>
      <c r="X438" s="4"/>
    </row>
    <row r="439" spans="1:24" x14ac:dyDescent="0.2">
      <c r="A439" s="4">
        <v>1090024</v>
      </c>
      <c r="B439" s="4" t="s">
        <v>82</v>
      </c>
      <c r="C439" s="4" t="s">
        <v>2681</v>
      </c>
      <c r="D439" s="4" t="s">
        <v>367</v>
      </c>
      <c r="E439" s="4" t="s">
        <v>434</v>
      </c>
      <c r="F439" s="4" t="s">
        <v>442</v>
      </c>
      <c r="G439" s="4">
        <v>0</v>
      </c>
      <c r="H439" s="4">
        <v>1</v>
      </c>
      <c r="I439" s="4">
        <v>1</v>
      </c>
      <c r="J439" s="4">
        <v>0</v>
      </c>
      <c r="K439" s="4">
        <v>0</v>
      </c>
      <c r="L439" s="4" t="s">
        <v>2720</v>
      </c>
      <c r="M439" s="4">
        <v>1</v>
      </c>
      <c r="N439" s="4" t="s">
        <v>2721</v>
      </c>
      <c r="O439" s="4">
        <v>1</v>
      </c>
      <c r="P439" s="4" t="s">
        <v>2722</v>
      </c>
      <c r="Q439" s="4">
        <v>1</v>
      </c>
      <c r="R439" s="4" t="s">
        <v>2723</v>
      </c>
      <c r="S439" s="4">
        <v>0</v>
      </c>
      <c r="T439" s="4"/>
      <c r="U439" s="4"/>
      <c r="V439" s="4"/>
      <c r="W439" s="4">
        <v>10</v>
      </c>
      <c r="X439" s="4"/>
    </row>
    <row r="440" spans="1:24" x14ac:dyDescent="0.2">
      <c r="A440" s="4">
        <v>1090024</v>
      </c>
      <c r="B440" s="4" t="s">
        <v>82</v>
      </c>
      <c r="C440" s="4" t="s">
        <v>2681</v>
      </c>
      <c r="D440" s="4" t="s">
        <v>154</v>
      </c>
      <c r="E440" s="4" t="s">
        <v>424</v>
      </c>
      <c r="F440" s="4" t="s">
        <v>442</v>
      </c>
      <c r="G440" s="4">
        <v>0</v>
      </c>
      <c r="H440" s="4">
        <v>1</v>
      </c>
      <c r="I440" s="4">
        <v>0</v>
      </c>
      <c r="J440" s="4">
        <v>0</v>
      </c>
      <c r="K440" s="4">
        <v>0</v>
      </c>
      <c r="L440" s="4" t="s">
        <v>2724</v>
      </c>
      <c r="M440" s="4">
        <v>0</v>
      </c>
      <c r="N440" s="4" t="s">
        <v>2725</v>
      </c>
      <c r="O440" s="4">
        <v>1</v>
      </c>
      <c r="P440" s="4" t="s">
        <v>2726</v>
      </c>
      <c r="Q440" s="4">
        <v>1</v>
      </c>
      <c r="R440" s="4" t="s">
        <v>2727</v>
      </c>
      <c r="S440" s="4">
        <v>0</v>
      </c>
      <c r="T440" s="4"/>
      <c r="U440" s="4"/>
      <c r="V440" s="4"/>
      <c r="W440" s="4">
        <v>10</v>
      </c>
      <c r="X440" s="4" t="s">
        <v>2728</v>
      </c>
    </row>
    <row r="441" spans="1:24" x14ac:dyDescent="0.2">
      <c r="A441" s="3">
        <v>1090029</v>
      </c>
      <c r="B441" s="3" t="s">
        <v>83</v>
      </c>
      <c r="C441" s="29">
        <v>53</v>
      </c>
      <c r="D441" s="3" t="s">
        <v>312</v>
      </c>
      <c r="E441" s="3">
        <v>6</v>
      </c>
      <c r="F441" s="3" t="s">
        <v>442</v>
      </c>
      <c r="G441" s="3">
        <v>1</v>
      </c>
      <c r="H441" s="3">
        <v>1</v>
      </c>
      <c r="I441" s="3">
        <v>0</v>
      </c>
      <c r="J441" s="3">
        <v>0</v>
      </c>
      <c r="K441" s="3">
        <v>0</v>
      </c>
      <c r="L441" s="3" t="s">
        <v>2729</v>
      </c>
      <c r="M441" s="3">
        <v>1</v>
      </c>
      <c r="N441" s="3" t="s">
        <v>2730</v>
      </c>
      <c r="O441" s="3">
        <v>1</v>
      </c>
      <c r="P441" s="3" t="s">
        <v>2731</v>
      </c>
      <c r="Q441" s="3">
        <v>1</v>
      </c>
      <c r="R441" s="3" t="s">
        <v>2732</v>
      </c>
      <c r="S441" s="3">
        <v>0</v>
      </c>
      <c r="W441" s="3">
        <v>9.5</v>
      </c>
      <c r="X441" s="3" t="s">
        <v>2733</v>
      </c>
    </row>
    <row r="442" spans="1:24" x14ac:dyDescent="0.2">
      <c r="A442" s="3">
        <v>1090029</v>
      </c>
      <c r="B442" s="3" t="s">
        <v>83</v>
      </c>
      <c r="C442" s="29">
        <v>53</v>
      </c>
      <c r="D442" s="3" t="s">
        <v>368</v>
      </c>
      <c r="E442" s="3">
        <v>5</v>
      </c>
      <c r="F442" s="3" t="s">
        <v>442</v>
      </c>
      <c r="G442" s="3">
        <v>0</v>
      </c>
      <c r="H442" s="3">
        <v>1</v>
      </c>
      <c r="I442" s="3">
        <v>1</v>
      </c>
      <c r="J442" s="3">
        <v>0</v>
      </c>
      <c r="K442" s="3">
        <v>0</v>
      </c>
      <c r="L442" s="3" t="s">
        <v>2734</v>
      </c>
      <c r="M442" s="3">
        <v>1</v>
      </c>
      <c r="N442" s="3" t="s">
        <v>2735</v>
      </c>
      <c r="O442" s="3">
        <v>0</v>
      </c>
      <c r="Q442" s="3">
        <v>1</v>
      </c>
      <c r="R442" s="3" t="s">
        <v>2736</v>
      </c>
      <c r="S442" s="3">
        <v>0</v>
      </c>
      <c r="W442" s="3">
        <v>10</v>
      </c>
    </row>
    <row r="443" spans="1:24" x14ac:dyDescent="0.2">
      <c r="A443" s="3">
        <v>1090029</v>
      </c>
      <c r="B443" s="3" t="s">
        <v>83</v>
      </c>
      <c r="C443" s="29">
        <v>53</v>
      </c>
      <c r="D443" s="3" t="s">
        <v>369</v>
      </c>
      <c r="E443" s="3">
        <v>1</v>
      </c>
      <c r="F443" s="3" t="s">
        <v>442</v>
      </c>
      <c r="G443" s="3">
        <v>1</v>
      </c>
      <c r="H443" s="3">
        <v>1</v>
      </c>
      <c r="I443" s="3">
        <v>1</v>
      </c>
      <c r="J443" s="3">
        <v>0</v>
      </c>
      <c r="K443" s="3">
        <v>0</v>
      </c>
      <c r="L443" s="3" t="s">
        <v>2737</v>
      </c>
      <c r="M443" s="3">
        <v>1</v>
      </c>
      <c r="N443" s="3" t="s">
        <v>2738</v>
      </c>
      <c r="O443" s="3">
        <v>1</v>
      </c>
      <c r="P443" s="3" t="s">
        <v>2739</v>
      </c>
      <c r="Q443" s="3">
        <v>1</v>
      </c>
      <c r="R443" s="3" t="s">
        <v>2740</v>
      </c>
      <c r="S443" s="3">
        <v>1</v>
      </c>
      <c r="T443" s="3" t="s">
        <v>2741</v>
      </c>
      <c r="U443" s="3">
        <v>1</v>
      </c>
      <c r="V443" s="3" t="s">
        <v>2742</v>
      </c>
      <c r="W443" s="3">
        <v>10</v>
      </c>
    </row>
    <row r="444" spans="1:24" x14ac:dyDescent="0.2">
      <c r="A444" s="3">
        <v>1090029</v>
      </c>
      <c r="B444" s="3" t="s">
        <v>83</v>
      </c>
      <c r="C444" s="29">
        <v>53</v>
      </c>
      <c r="D444" s="3" t="s">
        <v>181</v>
      </c>
      <c r="E444" s="3">
        <v>2</v>
      </c>
      <c r="F444" s="3" t="s">
        <v>442</v>
      </c>
      <c r="G444" s="3">
        <v>0</v>
      </c>
      <c r="H444" s="3">
        <v>1</v>
      </c>
      <c r="I444" s="3">
        <v>1</v>
      </c>
      <c r="J444" s="3">
        <v>0</v>
      </c>
      <c r="K444" s="3">
        <v>0</v>
      </c>
      <c r="L444" s="3" t="s">
        <v>2743</v>
      </c>
      <c r="M444" s="3">
        <v>1</v>
      </c>
      <c r="N444" s="3" t="s">
        <v>2744</v>
      </c>
      <c r="O444" s="3">
        <v>0</v>
      </c>
      <c r="Q444" s="3">
        <v>1</v>
      </c>
      <c r="R444" s="3" t="s">
        <v>2745</v>
      </c>
      <c r="S444" s="3">
        <v>1</v>
      </c>
      <c r="T444" s="3" t="s">
        <v>2746</v>
      </c>
      <c r="U444" s="3">
        <v>1</v>
      </c>
      <c r="V444" s="3" t="s">
        <v>2747</v>
      </c>
      <c r="W444" s="3">
        <v>9</v>
      </c>
    </row>
    <row r="445" spans="1:24" x14ac:dyDescent="0.2">
      <c r="A445" s="3">
        <v>1090029</v>
      </c>
      <c r="B445" s="3" t="s">
        <v>83</v>
      </c>
      <c r="C445" s="29">
        <v>53</v>
      </c>
      <c r="D445" s="3" t="s">
        <v>125</v>
      </c>
      <c r="E445" s="3">
        <v>3</v>
      </c>
      <c r="F445" s="3" t="s">
        <v>442</v>
      </c>
      <c r="G445" s="3">
        <v>1</v>
      </c>
      <c r="H445" s="3">
        <v>1</v>
      </c>
      <c r="I445" s="3">
        <v>0</v>
      </c>
      <c r="J445" s="3">
        <v>0</v>
      </c>
      <c r="K445" s="3">
        <v>0</v>
      </c>
      <c r="L445" s="3" t="s">
        <v>2748</v>
      </c>
      <c r="M445" s="3">
        <v>1</v>
      </c>
      <c r="N445" s="3" t="s">
        <v>2749</v>
      </c>
      <c r="O445" s="3">
        <v>1</v>
      </c>
      <c r="P445" s="3" t="s">
        <v>2750</v>
      </c>
      <c r="Q445" s="3">
        <v>1</v>
      </c>
      <c r="R445" s="3" t="s">
        <v>2751</v>
      </c>
      <c r="S445" s="3">
        <v>1</v>
      </c>
      <c r="T445" s="3" t="s">
        <v>2752</v>
      </c>
      <c r="W445" s="3">
        <v>10</v>
      </c>
      <c r="X445" s="3" t="s">
        <v>2753</v>
      </c>
    </row>
    <row r="446" spans="1:24" x14ac:dyDescent="0.2">
      <c r="A446" s="4">
        <v>1090030</v>
      </c>
      <c r="B446" s="4" t="s">
        <v>84</v>
      </c>
      <c r="C446" s="31">
        <v>53</v>
      </c>
      <c r="D446" s="4" t="s">
        <v>370</v>
      </c>
      <c r="E446" s="4">
        <v>8</v>
      </c>
      <c r="F446" s="4" t="s">
        <v>442</v>
      </c>
      <c r="G446" s="4">
        <v>0</v>
      </c>
      <c r="H446" s="4">
        <v>1</v>
      </c>
      <c r="I446" s="4">
        <v>1</v>
      </c>
      <c r="J446" s="4">
        <v>0</v>
      </c>
      <c r="K446" s="4">
        <v>0</v>
      </c>
      <c r="L446" s="4" t="s">
        <v>2754</v>
      </c>
      <c r="M446" s="4">
        <v>1</v>
      </c>
      <c r="N446" s="4" t="s">
        <v>2755</v>
      </c>
      <c r="O446" s="4">
        <v>1</v>
      </c>
      <c r="P446" s="4" t="s">
        <v>2756</v>
      </c>
      <c r="Q446" s="4">
        <v>1</v>
      </c>
      <c r="R446" s="4" t="s">
        <v>2757</v>
      </c>
      <c r="S446" s="4">
        <v>0</v>
      </c>
      <c r="T446" s="4"/>
      <c r="U446" s="4"/>
      <c r="V446" s="4"/>
      <c r="W446" s="4">
        <v>10</v>
      </c>
      <c r="X446" s="4" t="s">
        <v>2758</v>
      </c>
    </row>
    <row r="447" spans="1:24" x14ac:dyDescent="0.2">
      <c r="A447" s="3">
        <v>1090030</v>
      </c>
      <c r="B447" s="3" t="s">
        <v>84</v>
      </c>
      <c r="C447" s="29">
        <v>53</v>
      </c>
      <c r="D447" s="3" t="s">
        <v>192</v>
      </c>
      <c r="E447" s="3">
        <v>5</v>
      </c>
      <c r="F447" s="3" t="s">
        <v>442</v>
      </c>
      <c r="G447" s="3">
        <v>0</v>
      </c>
      <c r="H447" s="3">
        <v>1</v>
      </c>
      <c r="I447" s="3">
        <v>0</v>
      </c>
      <c r="J447" s="3">
        <v>0</v>
      </c>
      <c r="K447" s="3">
        <v>0</v>
      </c>
      <c r="L447" s="3" t="s">
        <v>2759</v>
      </c>
      <c r="M447" s="3">
        <v>1</v>
      </c>
      <c r="N447" s="3" t="s">
        <v>2760</v>
      </c>
      <c r="O447" s="3">
        <v>1</v>
      </c>
      <c r="P447" s="3" t="s">
        <v>2761</v>
      </c>
      <c r="Q447" s="3">
        <v>1</v>
      </c>
      <c r="R447" s="3" t="s">
        <v>2762</v>
      </c>
      <c r="S447" s="3">
        <v>1</v>
      </c>
      <c r="T447" s="3" t="s">
        <v>2763</v>
      </c>
      <c r="W447" s="3">
        <v>9</v>
      </c>
      <c r="X447" s="3" t="s">
        <v>2764</v>
      </c>
    </row>
    <row r="448" spans="1:24" x14ac:dyDescent="0.2">
      <c r="A448" s="3">
        <v>1090030</v>
      </c>
      <c r="B448" s="3" t="s">
        <v>84</v>
      </c>
      <c r="C448" s="29">
        <v>53</v>
      </c>
      <c r="D448" s="3" t="s">
        <v>307</v>
      </c>
      <c r="E448" s="3">
        <v>4</v>
      </c>
      <c r="F448" s="3" t="s">
        <v>442</v>
      </c>
      <c r="G448" s="3">
        <v>1</v>
      </c>
      <c r="H448" s="3">
        <v>1</v>
      </c>
      <c r="I448" s="3">
        <v>1</v>
      </c>
      <c r="J448" s="3">
        <v>0</v>
      </c>
      <c r="K448" s="3">
        <v>0</v>
      </c>
      <c r="L448" s="3" t="s">
        <v>2765</v>
      </c>
      <c r="M448" s="3">
        <v>1</v>
      </c>
      <c r="N448" s="3" t="s">
        <v>2766</v>
      </c>
      <c r="O448" s="3">
        <v>1</v>
      </c>
      <c r="P448" s="3" t="s">
        <v>2767</v>
      </c>
      <c r="Q448" s="3">
        <v>0</v>
      </c>
      <c r="S448" s="3">
        <v>0</v>
      </c>
      <c r="W448" s="3">
        <v>7</v>
      </c>
      <c r="X448" s="3" t="s">
        <v>2768</v>
      </c>
    </row>
    <row r="449" spans="1:24" x14ac:dyDescent="0.2">
      <c r="A449" s="3">
        <v>1090030</v>
      </c>
      <c r="B449" s="3" t="s">
        <v>84</v>
      </c>
      <c r="C449" s="29">
        <v>53</v>
      </c>
      <c r="D449" s="3" t="s">
        <v>371</v>
      </c>
      <c r="E449" s="3">
        <v>7</v>
      </c>
      <c r="F449" s="3" t="s">
        <v>442</v>
      </c>
      <c r="G449" s="3">
        <v>0</v>
      </c>
      <c r="H449" s="3">
        <v>1</v>
      </c>
      <c r="I449" s="3">
        <v>0</v>
      </c>
      <c r="J449" s="3">
        <v>0</v>
      </c>
      <c r="K449" s="3">
        <v>0</v>
      </c>
      <c r="L449" s="3" t="s">
        <v>2769</v>
      </c>
      <c r="M449" s="3">
        <v>1</v>
      </c>
      <c r="N449" s="3" t="s">
        <v>2770</v>
      </c>
      <c r="O449" s="3">
        <v>0</v>
      </c>
      <c r="Q449" s="3">
        <v>1</v>
      </c>
      <c r="R449" s="3" t="s">
        <v>2771</v>
      </c>
      <c r="S449" s="3">
        <v>1</v>
      </c>
      <c r="T449" s="3" t="s">
        <v>2772</v>
      </c>
      <c r="W449" s="3">
        <v>10</v>
      </c>
    </row>
    <row r="450" spans="1:24" x14ac:dyDescent="0.2">
      <c r="A450" s="3">
        <v>1090030</v>
      </c>
      <c r="B450" s="3" t="s">
        <v>84</v>
      </c>
      <c r="C450" s="29">
        <v>53</v>
      </c>
      <c r="D450" s="3" t="s">
        <v>259</v>
      </c>
      <c r="E450" s="3">
        <v>3</v>
      </c>
      <c r="F450" s="3" t="s">
        <v>442</v>
      </c>
      <c r="G450" s="3">
        <v>0</v>
      </c>
      <c r="H450" s="3">
        <v>1</v>
      </c>
      <c r="I450" s="3">
        <v>0</v>
      </c>
      <c r="J450" s="3">
        <v>0</v>
      </c>
      <c r="K450" s="3">
        <v>0</v>
      </c>
      <c r="L450" s="3" t="s">
        <v>2773</v>
      </c>
      <c r="M450" s="3">
        <v>1</v>
      </c>
      <c r="N450" s="3" t="s">
        <v>2774</v>
      </c>
      <c r="O450" s="3">
        <v>1</v>
      </c>
      <c r="P450" s="3" t="s">
        <v>2775</v>
      </c>
      <c r="Q450" s="3">
        <v>1</v>
      </c>
      <c r="R450" s="3" t="s">
        <v>2776</v>
      </c>
      <c r="S450" s="3">
        <v>1</v>
      </c>
      <c r="T450" s="3" t="s">
        <v>2777</v>
      </c>
      <c r="U450" s="3">
        <v>1</v>
      </c>
      <c r="V450" s="3" t="s">
        <v>2778</v>
      </c>
      <c r="W450" s="3">
        <v>10</v>
      </c>
      <c r="X450" s="3" t="s">
        <v>2779</v>
      </c>
    </row>
    <row r="451" spans="1:24" x14ac:dyDescent="0.2">
      <c r="A451" s="3">
        <v>1090030</v>
      </c>
      <c r="B451" s="3" t="s">
        <v>84</v>
      </c>
      <c r="C451" s="29" t="s">
        <v>2780</v>
      </c>
      <c r="D451" s="3" t="s">
        <v>289</v>
      </c>
      <c r="E451" s="3">
        <v>2</v>
      </c>
      <c r="F451" s="3" t="s">
        <v>441</v>
      </c>
      <c r="G451" s="3">
        <v>0</v>
      </c>
      <c r="H451" s="3">
        <v>1</v>
      </c>
      <c r="I451" s="3">
        <v>0</v>
      </c>
      <c r="J451" s="3">
        <v>0</v>
      </c>
      <c r="K451" s="3">
        <v>0</v>
      </c>
      <c r="L451" s="3" t="s">
        <v>2781</v>
      </c>
      <c r="M451" s="3">
        <v>1</v>
      </c>
      <c r="N451" s="3" t="s">
        <v>2782</v>
      </c>
      <c r="O451" s="3">
        <v>1</v>
      </c>
      <c r="P451" s="3" t="s">
        <v>2783</v>
      </c>
      <c r="Q451" s="3">
        <v>1</v>
      </c>
      <c r="R451" s="3" t="s">
        <v>2784</v>
      </c>
      <c r="S451" s="3">
        <v>1</v>
      </c>
      <c r="T451" s="3" t="s">
        <v>2785</v>
      </c>
      <c r="W451" s="3">
        <v>10</v>
      </c>
    </row>
    <row r="452" spans="1:24" x14ac:dyDescent="0.2">
      <c r="A452" s="3">
        <v>1090030</v>
      </c>
      <c r="B452" s="3" t="s">
        <v>84</v>
      </c>
      <c r="C452" s="29">
        <v>53</v>
      </c>
      <c r="D452" s="3" t="s">
        <v>372</v>
      </c>
      <c r="E452" s="3">
        <v>6</v>
      </c>
      <c r="F452" s="3" t="s">
        <v>442</v>
      </c>
      <c r="G452" s="3">
        <v>0</v>
      </c>
      <c r="H452" s="3">
        <v>1</v>
      </c>
      <c r="I452" s="3">
        <v>0</v>
      </c>
      <c r="J452" s="3">
        <v>0</v>
      </c>
      <c r="K452" s="3">
        <v>0</v>
      </c>
      <c r="L452" s="3" t="s">
        <v>2786</v>
      </c>
      <c r="M452" s="3">
        <v>1</v>
      </c>
      <c r="N452" s="3" t="s">
        <v>2787</v>
      </c>
      <c r="O452" s="3">
        <v>1</v>
      </c>
      <c r="P452" s="3" t="s">
        <v>2788</v>
      </c>
      <c r="Q452" s="3">
        <v>1</v>
      </c>
      <c r="R452" s="3" t="s">
        <v>2789</v>
      </c>
      <c r="S452" s="3">
        <v>0</v>
      </c>
      <c r="W452" s="3">
        <v>9.5</v>
      </c>
      <c r="X452" s="3" t="s">
        <v>2790</v>
      </c>
    </row>
    <row r="453" spans="1:24" x14ac:dyDescent="0.2">
      <c r="A453" s="3">
        <v>1090030</v>
      </c>
      <c r="B453" s="3" t="s">
        <v>84</v>
      </c>
      <c r="C453" s="29" t="s">
        <v>2791</v>
      </c>
      <c r="D453" s="3" t="s">
        <v>373</v>
      </c>
      <c r="E453" s="3">
        <v>1</v>
      </c>
      <c r="F453" s="3" t="s">
        <v>441</v>
      </c>
      <c r="G453" s="3">
        <v>0</v>
      </c>
      <c r="H453" s="3">
        <v>1</v>
      </c>
      <c r="I453" s="3">
        <v>0</v>
      </c>
      <c r="J453" s="3">
        <v>0</v>
      </c>
      <c r="K453" s="3">
        <v>0</v>
      </c>
      <c r="L453" s="3" t="s">
        <v>2792</v>
      </c>
      <c r="M453" s="3">
        <v>0</v>
      </c>
      <c r="O453" s="3">
        <v>1</v>
      </c>
      <c r="P453" s="3" t="s">
        <v>2793</v>
      </c>
      <c r="Q453" s="3">
        <v>1</v>
      </c>
      <c r="R453" s="3" t="s">
        <v>2794</v>
      </c>
      <c r="S453" s="3">
        <v>1</v>
      </c>
      <c r="T453" s="3" t="s">
        <v>2795</v>
      </c>
      <c r="U453" s="3">
        <v>1</v>
      </c>
      <c r="V453" s="3" t="s">
        <v>2796</v>
      </c>
      <c r="W453" s="3">
        <v>8</v>
      </c>
    </row>
    <row r="454" spans="1:24" x14ac:dyDescent="0.2">
      <c r="A454" s="4">
        <v>1090030</v>
      </c>
      <c r="B454" s="4" t="s">
        <v>84</v>
      </c>
      <c r="C454" s="4" t="s">
        <v>2681</v>
      </c>
      <c r="D454" s="4" t="s">
        <v>374</v>
      </c>
      <c r="E454" s="4" t="s">
        <v>433</v>
      </c>
      <c r="F454" s="4" t="s">
        <v>442</v>
      </c>
      <c r="G454" s="4">
        <v>0</v>
      </c>
      <c r="H454" s="4">
        <v>1</v>
      </c>
      <c r="I454" s="4">
        <v>1</v>
      </c>
      <c r="J454" s="4">
        <v>0</v>
      </c>
      <c r="K454" s="4">
        <v>0</v>
      </c>
      <c r="L454" s="4" t="s">
        <v>2797</v>
      </c>
      <c r="M454" s="4">
        <v>1</v>
      </c>
      <c r="N454" s="4" t="s">
        <v>2798</v>
      </c>
      <c r="O454" s="4">
        <v>0</v>
      </c>
      <c r="P454" s="4"/>
      <c r="Q454" s="4">
        <v>1</v>
      </c>
      <c r="R454" s="4" t="s">
        <v>2799</v>
      </c>
      <c r="S454" s="4">
        <v>0</v>
      </c>
      <c r="T454" s="4" t="s">
        <v>2800</v>
      </c>
      <c r="U454" s="4"/>
      <c r="V454" s="4"/>
      <c r="W454" s="4">
        <v>10</v>
      </c>
      <c r="X454" s="4" t="s">
        <v>2801</v>
      </c>
    </row>
    <row r="455" spans="1:24" x14ac:dyDescent="0.2">
      <c r="A455" s="3">
        <v>1090069</v>
      </c>
      <c r="B455" s="3" t="s">
        <v>85</v>
      </c>
      <c r="C455" s="3">
        <v>59</v>
      </c>
      <c r="D455" s="3" t="s">
        <v>262</v>
      </c>
      <c r="E455" s="3">
        <v>1</v>
      </c>
      <c r="F455" s="3" t="s">
        <v>441</v>
      </c>
      <c r="G455" s="3">
        <v>0</v>
      </c>
      <c r="H455" s="3">
        <v>1</v>
      </c>
      <c r="I455" s="3">
        <v>0</v>
      </c>
      <c r="J455" s="3">
        <v>0</v>
      </c>
      <c r="K455" s="3">
        <v>0</v>
      </c>
      <c r="L455" s="3" t="s">
        <v>2802</v>
      </c>
      <c r="M455" s="4">
        <v>1</v>
      </c>
      <c r="N455" s="3" t="s">
        <v>2803</v>
      </c>
      <c r="O455" s="4">
        <v>1</v>
      </c>
      <c r="P455" s="3" t="s">
        <v>2804</v>
      </c>
      <c r="Q455" s="4">
        <v>1</v>
      </c>
      <c r="R455" s="3" t="s">
        <v>2805</v>
      </c>
      <c r="S455" s="4">
        <v>1</v>
      </c>
      <c r="T455" s="3" t="s">
        <v>2806</v>
      </c>
      <c r="W455" s="3">
        <v>9</v>
      </c>
      <c r="X455" s="3" t="s">
        <v>2807</v>
      </c>
    </row>
    <row r="456" spans="1:24" x14ac:dyDescent="0.2">
      <c r="A456" s="3">
        <v>1090070</v>
      </c>
      <c r="B456" s="3" t="s">
        <v>86</v>
      </c>
      <c r="C456" s="3" t="s">
        <v>2808</v>
      </c>
      <c r="D456" s="3" t="s">
        <v>112</v>
      </c>
      <c r="E456" s="3">
        <v>2</v>
      </c>
      <c r="F456" s="3" t="s">
        <v>441</v>
      </c>
      <c r="G456" s="3">
        <v>0</v>
      </c>
      <c r="H456" s="3">
        <v>1</v>
      </c>
      <c r="I456" s="3">
        <v>0</v>
      </c>
      <c r="J456" s="3">
        <v>0</v>
      </c>
      <c r="K456" s="3">
        <v>0</v>
      </c>
      <c r="L456" s="3" t="s">
        <v>2809</v>
      </c>
      <c r="M456" s="4">
        <v>1</v>
      </c>
      <c r="N456" s="3" t="s">
        <v>2810</v>
      </c>
      <c r="O456" s="4">
        <v>1</v>
      </c>
      <c r="P456" s="3" t="s">
        <v>2811</v>
      </c>
      <c r="Q456" s="4">
        <v>1</v>
      </c>
      <c r="R456" s="3" t="s">
        <v>2812</v>
      </c>
      <c r="S456" s="4">
        <v>1</v>
      </c>
      <c r="T456" s="3" t="s">
        <v>2813</v>
      </c>
      <c r="W456" s="3">
        <v>7</v>
      </c>
      <c r="X456" s="3" t="s">
        <v>2814</v>
      </c>
    </row>
    <row r="457" spans="1:24" x14ac:dyDescent="0.2">
      <c r="A457" s="4">
        <v>1090082</v>
      </c>
      <c r="B457" s="4" t="s">
        <v>87</v>
      </c>
      <c r="C457" s="4" t="s">
        <v>2815</v>
      </c>
      <c r="D457" s="4" t="s">
        <v>375</v>
      </c>
      <c r="E457" s="4" t="s">
        <v>430</v>
      </c>
      <c r="F457" s="4" t="s">
        <v>442</v>
      </c>
      <c r="G457" s="4">
        <v>0</v>
      </c>
      <c r="H457" s="4">
        <v>1</v>
      </c>
      <c r="I457" s="4">
        <v>1</v>
      </c>
      <c r="J457" s="4">
        <v>0</v>
      </c>
      <c r="K457" s="4">
        <v>0</v>
      </c>
      <c r="L457" s="4" t="s">
        <v>2816</v>
      </c>
      <c r="M457" s="4">
        <v>1</v>
      </c>
      <c r="N457" s="4" t="s">
        <v>2817</v>
      </c>
      <c r="O457" s="4">
        <v>1</v>
      </c>
      <c r="P457" s="4" t="s">
        <v>2818</v>
      </c>
      <c r="Q457" s="4">
        <v>1</v>
      </c>
      <c r="R457" s="4" t="s">
        <v>2819</v>
      </c>
      <c r="S457" s="4">
        <v>1</v>
      </c>
      <c r="T457" s="4" t="s">
        <v>2820</v>
      </c>
      <c r="U457" s="4"/>
      <c r="V457" s="4"/>
      <c r="W457" s="4">
        <v>6</v>
      </c>
      <c r="X457" s="4" t="s">
        <v>2821</v>
      </c>
    </row>
    <row r="458" spans="1:24" x14ac:dyDescent="0.2">
      <c r="A458" s="3">
        <v>1090082</v>
      </c>
      <c r="B458" s="3" t="s">
        <v>87</v>
      </c>
      <c r="C458" s="3" t="s">
        <v>2822</v>
      </c>
      <c r="D458" s="3" t="s">
        <v>114</v>
      </c>
      <c r="E458" s="3">
        <v>2</v>
      </c>
      <c r="F458" s="3" t="s">
        <v>441</v>
      </c>
      <c r="G458" s="3">
        <v>0</v>
      </c>
      <c r="H458" s="3">
        <v>1</v>
      </c>
      <c r="I458" s="3">
        <v>0</v>
      </c>
      <c r="J458" s="3">
        <v>0</v>
      </c>
      <c r="K458" s="3">
        <v>0</v>
      </c>
      <c r="L458" s="3" t="s">
        <v>2823</v>
      </c>
      <c r="M458" s="4">
        <v>1</v>
      </c>
      <c r="N458" s="3" t="s">
        <v>2824</v>
      </c>
      <c r="O458" s="4">
        <v>1</v>
      </c>
      <c r="P458" s="3" t="s">
        <v>2825</v>
      </c>
      <c r="Q458" s="4">
        <v>1</v>
      </c>
      <c r="R458" s="3" t="s">
        <v>2826</v>
      </c>
      <c r="S458" s="4">
        <v>1</v>
      </c>
      <c r="T458" s="3" t="s">
        <v>2827</v>
      </c>
      <c r="U458" s="3">
        <v>1</v>
      </c>
      <c r="V458" s="3" t="s">
        <v>2828</v>
      </c>
      <c r="W458" s="3">
        <v>8</v>
      </c>
      <c r="X458" s="3" t="s">
        <v>2829</v>
      </c>
    </row>
    <row r="459" spans="1:24" x14ac:dyDescent="0.2">
      <c r="A459" s="3">
        <v>1090082</v>
      </c>
      <c r="B459" s="3" t="s">
        <v>87</v>
      </c>
      <c r="C459" s="3">
        <v>93</v>
      </c>
      <c r="D459" s="3" t="s">
        <v>376</v>
      </c>
      <c r="E459" s="3">
        <v>12</v>
      </c>
      <c r="F459" s="3" t="s">
        <v>442</v>
      </c>
      <c r="G459" s="3">
        <v>0</v>
      </c>
      <c r="H459" s="3">
        <v>1</v>
      </c>
      <c r="I459" s="3">
        <v>1</v>
      </c>
      <c r="J459" s="3">
        <v>0</v>
      </c>
      <c r="K459" s="3">
        <v>0</v>
      </c>
      <c r="L459" s="3" t="s">
        <v>2830</v>
      </c>
      <c r="M459" s="4">
        <v>1</v>
      </c>
      <c r="N459" s="3" t="s">
        <v>2831</v>
      </c>
      <c r="O459" s="4">
        <v>1</v>
      </c>
      <c r="P459" s="3" t="s">
        <v>2832</v>
      </c>
      <c r="Q459" s="4">
        <v>1</v>
      </c>
      <c r="R459" s="3" t="s">
        <v>2833</v>
      </c>
      <c r="S459" s="4">
        <v>1</v>
      </c>
      <c r="T459" s="3" t="s">
        <v>2834</v>
      </c>
      <c r="W459" s="3">
        <v>6</v>
      </c>
      <c r="X459" s="3" t="s">
        <v>2835</v>
      </c>
    </row>
    <row r="460" spans="1:24" x14ac:dyDescent="0.2">
      <c r="A460" s="4">
        <v>1100034</v>
      </c>
      <c r="B460" s="4" t="s">
        <v>88</v>
      </c>
      <c r="C460" s="31">
        <v>100</v>
      </c>
      <c r="D460" s="4" t="s">
        <v>281</v>
      </c>
      <c r="E460" s="4">
        <v>6</v>
      </c>
      <c r="F460" s="4" t="s">
        <v>442</v>
      </c>
      <c r="G460" s="4">
        <v>0</v>
      </c>
      <c r="H460" s="4">
        <v>1</v>
      </c>
      <c r="I460" s="4">
        <v>1</v>
      </c>
      <c r="J460" s="4">
        <v>0</v>
      </c>
      <c r="K460" s="4">
        <v>0</v>
      </c>
      <c r="L460" s="4" t="s">
        <v>2836</v>
      </c>
      <c r="M460" s="4">
        <v>1</v>
      </c>
      <c r="N460" s="4" t="s">
        <v>2837</v>
      </c>
      <c r="O460" s="4">
        <v>0</v>
      </c>
      <c r="P460" s="4"/>
      <c r="Q460" s="4">
        <v>1</v>
      </c>
      <c r="R460" s="4" t="s">
        <v>2838</v>
      </c>
      <c r="S460" s="4">
        <v>0</v>
      </c>
      <c r="T460" s="4"/>
      <c r="U460" s="4">
        <v>1</v>
      </c>
      <c r="V460" s="4" t="s">
        <v>2839</v>
      </c>
      <c r="W460" s="4">
        <v>9</v>
      </c>
      <c r="X460" s="4"/>
    </row>
    <row r="461" spans="1:24" x14ac:dyDescent="0.2">
      <c r="A461" s="3">
        <v>1100034</v>
      </c>
      <c r="B461" s="3" t="s">
        <v>88</v>
      </c>
      <c r="C461" s="29">
        <v>100</v>
      </c>
      <c r="D461" s="3" t="s">
        <v>292</v>
      </c>
      <c r="E461" s="3">
        <v>3</v>
      </c>
      <c r="F461" s="3" t="s">
        <v>442</v>
      </c>
      <c r="G461" s="3">
        <v>1</v>
      </c>
      <c r="H461" s="3">
        <v>1</v>
      </c>
      <c r="I461" s="3">
        <v>1</v>
      </c>
      <c r="J461" s="3">
        <v>0</v>
      </c>
      <c r="K461" s="3">
        <v>0</v>
      </c>
      <c r="L461" s="3" t="s">
        <v>2840</v>
      </c>
      <c r="M461" s="3">
        <v>1</v>
      </c>
      <c r="N461" s="3" t="s">
        <v>2841</v>
      </c>
      <c r="O461" s="3">
        <v>1</v>
      </c>
      <c r="P461" s="3" t="s">
        <v>2842</v>
      </c>
      <c r="Q461" s="3">
        <v>1</v>
      </c>
      <c r="R461" s="3" t="s">
        <v>2843</v>
      </c>
      <c r="S461" s="3">
        <v>1</v>
      </c>
      <c r="T461" s="3" t="s">
        <v>2844</v>
      </c>
      <c r="W461" s="3">
        <v>9</v>
      </c>
      <c r="X461" s="3" t="s">
        <v>2845</v>
      </c>
    </row>
    <row r="462" spans="1:24" x14ac:dyDescent="0.2">
      <c r="A462" s="3">
        <v>1100034</v>
      </c>
      <c r="B462" s="3" t="s">
        <v>88</v>
      </c>
      <c r="C462" s="29">
        <v>100</v>
      </c>
      <c r="D462" s="3" t="s">
        <v>327</v>
      </c>
      <c r="E462" s="3">
        <v>4</v>
      </c>
      <c r="F462" s="3" t="s">
        <v>442</v>
      </c>
      <c r="G462" s="3">
        <v>0</v>
      </c>
      <c r="H462" s="3">
        <v>1</v>
      </c>
      <c r="I462" s="3">
        <v>1</v>
      </c>
      <c r="J462" s="3">
        <v>0</v>
      </c>
      <c r="K462" s="3">
        <v>0</v>
      </c>
      <c r="L462" s="3" t="s">
        <v>2846</v>
      </c>
      <c r="M462" s="3">
        <v>1</v>
      </c>
      <c r="N462" s="3" t="s">
        <v>2847</v>
      </c>
      <c r="O462" s="3">
        <v>1</v>
      </c>
      <c r="P462" s="3" t="s">
        <v>2848</v>
      </c>
      <c r="Q462" s="3">
        <v>1</v>
      </c>
      <c r="R462" s="3" t="s">
        <v>2849</v>
      </c>
      <c r="S462" s="3">
        <v>1</v>
      </c>
      <c r="T462" s="3" t="s">
        <v>2850</v>
      </c>
      <c r="W462" s="3">
        <v>9</v>
      </c>
      <c r="X462" s="3" t="s">
        <v>2851</v>
      </c>
    </row>
    <row r="463" spans="1:24" x14ac:dyDescent="0.2">
      <c r="A463" s="3">
        <v>1100034</v>
      </c>
      <c r="B463" s="3" t="s">
        <v>88</v>
      </c>
      <c r="C463" s="29">
        <v>100</v>
      </c>
      <c r="D463" s="3" t="s">
        <v>303</v>
      </c>
      <c r="E463" s="3">
        <v>5</v>
      </c>
      <c r="F463" s="3" t="s">
        <v>442</v>
      </c>
      <c r="G463" s="3">
        <v>0</v>
      </c>
      <c r="H463" s="3">
        <v>1</v>
      </c>
      <c r="I463" s="3">
        <v>1</v>
      </c>
      <c r="J463" s="3">
        <v>0</v>
      </c>
      <c r="K463" s="3">
        <v>0</v>
      </c>
      <c r="L463" s="3" t="s">
        <v>2852</v>
      </c>
      <c r="M463" s="3">
        <v>0</v>
      </c>
      <c r="N463" s="3" t="s">
        <v>2853</v>
      </c>
      <c r="O463" s="3">
        <v>0</v>
      </c>
      <c r="Q463" s="3">
        <v>1</v>
      </c>
      <c r="R463" s="3" t="s">
        <v>2854</v>
      </c>
      <c r="S463" s="3">
        <v>1</v>
      </c>
      <c r="T463" s="3" t="s">
        <v>2855</v>
      </c>
      <c r="U463" s="3">
        <v>1</v>
      </c>
      <c r="V463" s="3" t="s">
        <v>2856</v>
      </c>
      <c r="W463" s="3">
        <v>9</v>
      </c>
      <c r="X463" s="3" t="s">
        <v>2857</v>
      </c>
    </row>
    <row r="464" spans="1:24" x14ac:dyDescent="0.2">
      <c r="A464" s="3">
        <v>1100034</v>
      </c>
      <c r="B464" s="3" t="s">
        <v>88</v>
      </c>
      <c r="C464" s="29">
        <v>100</v>
      </c>
      <c r="D464" s="3" t="s">
        <v>291</v>
      </c>
      <c r="E464" s="3">
        <v>1</v>
      </c>
      <c r="F464" s="3" t="s">
        <v>441</v>
      </c>
      <c r="G464" s="3">
        <v>1</v>
      </c>
      <c r="H464" s="3">
        <v>1</v>
      </c>
      <c r="I464" s="3">
        <v>0</v>
      </c>
      <c r="J464" s="3">
        <v>0</v>
      </c>
      <c r="K464" s="3">
        <v>0</v>
      </c>
      <c r="L464" s="3" t="s">
        <v>2858</v>
      </c>
      <c r="M464" s="3">
        <v>0</v>
      </c>
      <c r="O464" s="3">
        <v>1</v>
      </c>
      <c r="P464" s="3" t="s">
        <v>2859</v>
      </c>
      <c r="Q464" s="3">
        <v>1</v>
      </c>
      <c r="R464" s="3" t="s">
        <v>2860</v>
      </c>
      <c r="S464" s="3">
        <v>1</v>
      </c>
      <c r="T464" s="3" t="s">
        <v>2861</v>
      </c>
      <c r="U464" s="3">
        <v>1</v>
      </c>
      <c r="V464" s="3" t="s">
        <v>2862</v>
      </c>
      <c r="W464" s="3">
        <v>9</v>
      </c>
      <c r="X464" s="3" t="s">
        <v>2863</v>
      </c>
    </row>
    <row r="465" spans="1:24" x14ac:dyDescent="0.2">
      <c r="A465" s="3">
        <v>1100034</v>
      </c>
      <c r="B465" s="3" t="s">
        <v>88</v>
      </c>
      <c r="C465" s="29">
        <v>100</v>
      </c>
      <c r="D465" s="3" t="s">
        <v>218</v>
      </c>
      <c r="E465" s="3">
        <v>2</v>
      </c>
      <c r="F465" s="3" t="s">
        <v>441</v>
      </c>
      <c r="G465" s="3">
        <v>0</v>
      </c>
      <c r="H465" s="3">
        <v>1</v>
      </c>
      <c r="I465" s="3">
        <v>0</v>
      </c>
      <c r="J465" s="3">
        <v>0</v>
      </c>
      <c r="K465" s="3">
        <v>0</v>
      </c>
      <c r="L465" s="3" t="s">
        <v>2864</v>
      </c>
      <c r="M465" s="3">
        <v>0</v>
      </c>
      <c r="O465" s="3">
        <v>1</v>
      </c>
      <c r="P465" s="3" t="s">
        <v>2865</v>
      </c>
      <c r="Q465" s="3">
        <v>1</v>
      </c>
      <c r="R465" s="3" t="s">
        <v>2866</v>
      </c>
      <c r="S465" s="3">
        <v>1</v>
      </c>
      <c r="T465" s="3" t="s">
        <v>2867</v>
      </c>
      <c r="W465" s="3">
        <v>9</v>
      </c>
      <c r="X465" s="3" t="s">
        <v>2868</v>
      </c>
    </row>
    <row r="466" spans="1:24" x14ac:dyDescent="0.2">
      <c r="A466" s="4">
        <v>1100034</v>
      </c>
      <c r="B466" s="4" t="s">
        <v>88</v>
      </c>
      <c r="C466" s="4" t="s">
        <v>2869</v>
      </c>
      <c r="D466" s="4" t="s">
        <v>252</v>
      </c>
      <c r="E466" s="4" t="s">
        <v>429</v>
      </c>
      <c r="F466" s="4" t="s">
        <v>442</v>
      </c>
      <c r="G466" s="4">
        <v>0</v>
      </c>
      <c r="H466" s="4">
        <v>1</v>
      </c>
      <c r="I466" s="4">
        <v>1</v>
      </c>
      <c r="J466" s="4">
        <v>0</v>
      </c>
      <c r="K466" s="4">
        <v>0</v>
      </c>
      <c r="L466" s="4" t="s">
        <v>2870</v>
      </c>
      <c r="M466" s="4">
        <v>1</v>
      </c>
      <c r="N466" s="4" t="s">
        <v>2871</v>
      </c>
      <c r="O466" s="4">
        <v>0</v>
      </c>
      <c r="P466" s="4"/>
      <c r="Q466" s="4">
        <v>1</v>
      </c>
      <c r="R466" s="4" t="s">
        <v>2872</v>
      </c>
      <c r="S466" s="4">
        <v>0</v>
      </c>
      <c r="T466" s="4"/>
      <c r="U466" s="4">
        <v>1</v>
      </c>
      <c r="V466" s="4" t="s">
        <v>2873</v>
      </c>
      <c r="W466" s="4">
        <v>9</v>
      </c>
      <c r="X466" s="4"/>
    </row>
    <row r="467" spans="1:24" x14ac:dyDescent="0.2">
      <c r="A467" s="4">
        <v>1100034</v>
      </c>
      <c r="B467" s="4" t="s">
        <v>88</v>
      </c>
      <c r="C467" s="4" t="s">
        <v>2869</v>
      </c>
      <c r="D467" s="4" t="s">
        <v>377</v>
      </c>
      <c r="E467" s="4" t="s">
        <v>422</v>
      </c>
      <c r="F467" s="4" t="s">
        <v>442</v>
      </c>
      <c r="G467" s="4">
        <v>0</v>
      </c>
      <c r="H467" s="4">
        <v>1</v>
      </c>
      <c r="I467" s="4">
        <v>0</v>
      </c>
      <c r="J467" s="4">
        <v>0</v>
      </c>
      <c r="K467" s="4">
        <v>0</v>
      </c>
      <c r="L467" s="4" t="s">
        <v>2874</v>
      </c>
      <c r="M467" s="4">
        <v>1</v>
      </c>
      <c r="N467" s="4" t="s">
        <v>2875</v>
      </c>
      <c r="O467" s="4">
        <v>0</v>
      </c>
      <c r="P467" s="4"/>
      <c r="Q467" s="4">
        <v>1</v>
      </c>
      <c r="R467" s="4" t="s">
        <v>2876</v>
      </c>
      <c r="S467" s="4">
        <v>0</v>
      </c>
      <c r="T467" s="4"/>
      <c r="U467" s="4">
        <v>1</v>
      </c>
      <c r="V467" s="4" t="s">
        <v>2877</v>
      </c>
      <c r="W467" s="4">
        <v>9</v>
      </c>
      <c r="X467" s="4"/>
    </row>
    <row r="468" spans="1:24" x14ac:dyDescent="0.2">
      <c r="A468" s="4">
        <v>1100036</v>
      </c>
      <c r="B468" s="4" t="s">
        <v>89</v>
      </c>
      <c r="C468" s="31">
        <v>100</v>
      </c>
      <c r="D468" s="4" t="s">
        <v>220</v>
      </c>
      <c r="E468" s="2">
        <v>2</v>
      </c>
      <c r="F468" s="4" t="s">
        <v>441</v>
      </c>
      <c r="G468" s="4">
        <v>0</v>
      </c>
      <c r="H468" s="4">
        <v>1</v>
      </c>
      <c r="I468" s="4">
        <v>0</v>
      </c>
      <c r="J468" s="4">
        <v>1</v>
      </c>
      <c r="K468" s="4">
        <v>0</v>
      </c>
      <c r="L468" s="4" t="s">
        <v>2878</v>
      </c>
      <c r="M468" s="4">
        <v>0</v>
      </c>
      <c r="N468" s="4" t="s">
        <v>2879</v>
      </c>
      <c r="O468" s="4">
        <v>1</v>
      </c>
      <c r="P468" s="4" t="s">
        <v>2880</v>
      </c>
      <c r="Q468" s="4">
        <v>1</v>
      </c>
      <c r="R468" s="4" t="s">
        <v>2881</v>
      </c>
      <c r="S468" s="4">
        <v>1</v>
      </c>
      <c r="T468" s="4" t="s">
        <v>2882</v>
      </c>
      <c r="U468" s="4">
        <v>1</v>
      </c>
      <c r="V468" s="4" t="s">
        <v>2883</v>
      </c>
      <c r="W468" s="4">
        <v>8</v>
      </c>
      <c r="X468" s="4"/>
    </row>
    <row r="469" spans="1:24" x14ac:dyDescent="0.2">
      <c r="A469" s="4">
        <v>1100036</v>
      </c>
      <c r="B469" s="4" t="s">
        <v>89</v>
      </c>
      <c r="C469" s="31">
        <v>100</v>
      </c>
      <c r="D469" s="4" t="s">
        <v>336</v>
      </c>
      <c r="E469" s="2">
        <v>3</v>
      </c>
      <c r="F469" s="4" t="s">
        <v>442</v>
      </c>
      <c r="G469" s="4">
        <v>0</v>
      </c>
      <c r="H469" s="4">
        <v>1</v>
      </c>
      <c r="I469" s="4">
        <v>0</v>
      </c>
      <c r="J469" s="4">
        <v>0</v>
      </c>
      <c r="K469" s="4">
        <v>0</v>
      </c>
      <c r="L469" s="4" t="s">
        <v>2884</v>
      </c>
      <c r="M469" s="4">
        <v>1</v>
      </c>
      <c r="N469" s="4" t="s">
        <v>2885</v>
      </c>
      <c r="O469" s="4">
        <v>1</v>
      </c>
      <c r="P469" s="4" t="s">
        <v>2886</v>
      </c>
      <c r="Q469" s="4">
        <v>1</v>
      </c>
      <c r="R469" s="4" t="s">
        <v>2887</v>
      </c>
      <c r="S469" s="4">
        <v>1</v>
      </c>
      <c r="T469" s="4" t="s">
        <v>2888</v>
      </c>
      <c r="U469" s="4"/>
      <c r="V469" s="4"/>
      <c r="W469" s="4">
        <v>8</v>
      </c>
      <c r="X469" s="4"/>
    </row>
    <row r="470" spans="1:24" x14ac:dyDescent="0.2">
      <c r="A470" s="4">
        <v>1100036</v>
      </c>
      <c r="B470" s="4" t="s">
        <v>89</v>
      </c>
      <c r="C470" s="31">
        <v>100</v>
      </c>
      <c r="D470" s="4" t="s">
        <v>378</v>
      </c>
      <c r="E470" s="2">
        <v>4</v>
      </c>
      <c r="F470" s="4" t="s">
        <v>442</v>
      </c>
      <c r="G470" s="4">
        <v>0</v>
      </c>
      <c r="H470" s="4">
        <v>1</v>
      </c>
      <c r="I470" s="4">
        <v>0</v>
      </c>
      <c r="J470" s="4">
        <v>0</v>
      </c>
      <c r="K470" s="4">
        <v>0</v>
      </c>
      <c r="L470" s="4" t="s">
        <v>2889</v>
      </c>
      <c r="M470" s="4">
        <v>1</v>
      </c>
      <c r="N470" s="4" t="s">
        <v>2890</v>
      </c>
      <c r="O470" s="4">
        <v>1</v>
      </c>
      <c r="P470" s="4" t="s">
        <v>2891</v>
      </c>
      <c r="Q470" s="4">
        <v>1</v>
      </c>
      <c r="R470" s="4" t="s">
        <v>2892</v>
      </c>
      <c r="S470" s="4">
        <v>0</v>
      </c>
      <c r="T470" s="4"/>
      <c r="U470" s="4">
        <v>1</v>
      </c>
      <c r="V470" s="4" t="s">
        <v>2893</v>
      </c>
      <c r="W470" s="4">
        <v>9</v>
      </c>
      <c r="X470" s="4"/>
    </row>
    <row r="471" spans="1:24" x14ac:dyDescent="0.2">
      <c r="A471" s="4">
        <v>1100036</v>
      </c>
      <c r="B471" s="4" t="s">
        <v>89</v>
      </c>
      <c r="C471" s="31">
        <v>100</v>
      </c>
      <c r="D471" s="4" t="s">
        <v>379</v>
      </c>
      <c r="E471" s="2">
        <v>5</v>
      </c>
      <c r="F471" s="4" t="s">
        <v>442</v>
      </c>
      <c r="G471" s="4">
        <v>0</v>
      </c>
      <c r="H471" s="4">
        <v>1</v>
      </c>
      <c r="I471" s="4">
        <v>0</v>
      </c>
      <c r="J471" s="4">
        <v>0</v>
      </c>
      <c r="K471" s="4">
        <v>0</v>
      </c>
      <c r="L471" s="4" t="s">
        <v>2894</v>
      </c>
      <c r="M471" s="4">
        <v>0</v>
      </c>
      <c r="N471" s="4" t="s">
        <v>2895</v>
      </c>
      <c r="O471" s="4">
        <v>0</v>
      </c>
      <c r="P471" s="4"/>
      <c r="Q471" s="4">
        <v>1</v>
      </c>
      <c r="R471" s="4" t="s">
        <v>2896</v>
      </c>
      <c r="S471" s="4">
        <v>0</v>
      </c>
      <c r="T471" s="4"/>
      <c r="U471" s="4"/>
      <c r="V471" s="4"/>
      <c r="W471" s="4">
        <v>9</v>
      </c>
      <c r="X471" s="4"/>
    </row>
    <row r="472" spans="1:24" x14ac:dyDescent="0.2">
      <c r="A472" s="4">
        <v>1100036</v>
      </c>
      <c r="B472" s="4" t="s">
        <v>89</v>
      </c>
      <c r="C472" s="31">
        <v>100</v>
      </c>
      <c r="D472" s="4" t="s">
        <v>380</v>
      </c>
      <c r="E472" s="2">
        <v>6</v>
      </c>
      <c r="F472" s="4" t="s">
        <v>442</v>
      </c>
      <c r="G472" s="4">
        <v>0</v>
      </c>
      <c r="H472" s="4">
        <v>1</v>
      </c>
      <c r="I472" s="4">
        <v>0</v>
      </c>
      <c r="J472" s="4">
        <v>1</v>
      </c>
      <c r="K472" s="4">
        <v>0</v>
      </c>
      <c r="L472" s="4" t="s">
        <v>2897</v>
      </c>
      <c r="M472" s="4">
        <v>1</v>
      </c>
      <c r="N472" s="4" t="s">
        <v>2898</v>
      </c>
      <c r="O472" s="4">
        <v>0</v>
      </c>
      <c r="P472" s="4"/>
      <c r="Q472" s="4">
        <v>1</v>
      </c>
      <c r="R472" s="4" t="s">
        <v>2899</v>
      </c>
      <c r="S472" s="4">
        <v>1</v>
      </c>
      <c r="T472" s="4" t="s">
        <v>2900</v>
      </c>
      <c r="U472" s="4"/>
      <c r="V472" s="4"/>
      <c r="W472" s="4">
        <v>9</v>
      </c>
      <c r="X472" s="4"/>
    </row>
    <row r="473" spans="1:24" x14ac:dyDescent="0.2">
      <c r="A473" s="3">
        <v>1100036</v>
      </c>
      <c r="B473" s="3" t="s">
        <v>89</v>
      </c>
      <c r="C473" s="29">
        <v>100</v>
      </c>
      <c r="D473" s="3" t="s">
        <v>133</v>
      </c>
      <c r="E473" s="3">
        <v>1</v>
      </c>
      <c r="F473" s="3" t="s">
        <v>441</v>
      </c>
      <c r="G473" s="3">
        <v>1</v>
      </c>
      <c r="H473" s="3">
        <v>1</v>
      </c>
      <c r="I473" s="3">
        <v>0</v>
      </c>
      <c r="J473" s="3">
        <v>0</v>
      </c>
      <c r="K473" s="3">
        <v>0</v>
      </c>
      <c r="L473" s="3" t="s">
        <v>2901</v>
      </c>
      <c r="M473" s="3">
        <v>0</v>
      </c>
      <c r="O473" s="3">
        <v>1</v>
      </c>
      <c r="P473" s="3" t="s">
        <v>2902</v>
      </c>
      <c r="Q473" s="3">
        <v>1</v>
      </c>
      <c r="R473" s="3" t="s">
        <v>2903</v>
      </c>
      <c r="S473" s="3">
        <v>1</v>
      </c>
      <c r="T473" s="3" t="s">
        <v>2904</v>
      </c>
      <c r="U473" s="3">
        <v>1</v>
      </c>
      <c r="V473" s="3" t="s">
        <v>2905</v>
      </c>
      <c r="W473" s="3">
        <v>8</v>
      </c>
      <c r="X473" s="3" t="s">
        <v>2906</v>
      </c>
    </row>
    <row r="474" spans="1:24" x14ac:dyDescent="0.2">
      <c r="A474" s="4">
        <v>1100039</v>
      </c>
      <c r="B474" s="4" t="s">
        <v>90</v>
      </c>
      <c r="C474" s="31">
        <v>22</v>
      </c>
      <c r="D474" s="4" t="s">
        <v>381</v>
      </c>
      <c r="E474" s="4">
        <v>3</v>
      </c>
      <c r="F474" s="4" t="s">
        <v>442</v>
      </c>
      <c r="G474" s="4">
        <v>0</v>
      </c>
      <c r="H474" s="4">
        <v>1</v>
      </c>
      <c r="I474" s="4">
        <v>1</v>
      </c>
      <c r="J474" s="4">
        <v>0</v>
      </c>
      <c r="K474" s="4">
        <v>0</v>
      </c>
      <c r="L474" s="4" t="s">
        <v>2907</v>
      </c>
      <c r="M474" s="4">
        <v>0</v>
      </c>
      <c r="N474" s="4" t="s">
        <v>2908</v>
      </c>
      <c r="O474" s="4">
        <v>1</v>
      </c>
      <c r="P474" s="4" t="s">
        <v>2909</v>
      </c>
      <c r="Q474" s="4">
        <v>1</v>
      </c>
      <c r="R474" s="4" t="s">
        <v>2910</v>
      </c>
      <c r="S474" s="4">
        <v>1</v>
      </c>
      <c r="T474" s="4" t="s">
        <v>2911</v>
      </c>
      <c r="U474" s="4"/>
      <c r="V474" s="4"/>
      <c r="W474" s="4">
        <v>8</v>
      </c>
      <c r="X474" s="4" t="s">
        <v>2912</v>
      </c>
    </row>
    <row r="475" spans="1:24" x14ac:dyDescent="0.2">
      <c r="A475" s="4">
        <v>1100039</v>
      </c>
      <c r="B475" s="4" t="s">
        <v>90</v>
      </c>
      <c r="C475" s="31">
        <v>22</v>
      </c>
      <c r="D475" s="4" t="s">
        <v>272</v>
      </c>
      <c r="E475" s="4">
        <v>4</v>
      </c>
      <c r="F475" s="4" t="s">
        <v>442</v>
      </c>
      <c r="G475" s="4">
        <v>0</v>
      </c>
      <c r="H475" s="4">
        <v>1</v>
      </c>
      <c r="I475" s="4">
        <v>1</v>
      </c>
      <c r="J475" s="4">
        <v>1</v>
      </c>
      <c r="K475" s="4">
        <v>0</v>
      </c>
      <c r="L475" s="4" t="s">
        <v>2913</v>
      </c>
      <c r="M475" s="4">
        <v>1</v>
      </c>
      <c r="N475" s="4" t="s">
        <v>2914</v>
      </c>
      <c r="O475" s="4">
        <v>1</v>
      </c>
      <c r="P475" s="4" t="s">
        <v>2915</v>
      </c>
      <c r="Q475" s="4">
        <v>1</v>
      </c>
      <c r="R475" s="4" t="s">
        <v>2916</v>
      </c>
      <c r="S475" s="4">
        <v>1</v>
      </c>
      <c r="T475" s="4" t="s">
        <v>2917</v>
      </c>
      <c r="U475" s="4"/>
      <c r="V475" s="4"/>
      <c r="W475" s="4">
        <v>8</v>
      </c>
      <c r="X475" s="4" t="s">
        <v>2918</v>
      </c>
    </row>
    <row r="476" spans="1:24" x14ac:dyDescent="0.2">
      <c r="A476" s="4">
        <v>1100039</v>
      </c>
      <c r="B476" s="4" t="s">
        <v>90</v>
      </c>
      <c r="C476" s="31">
        <v>22</v>
      </c>
      <c r="D476" s="4" t="s">
        <v>196</v>
      </c>
      <c r="E476" s="4">
        <v>5</v>
      </c>
      <c r="F476" s="4" t="s">
        <v>442</v>
      </c>
      <c r="G476" s="4">
        <v>1</v>
      </c>
      <c r="H476" s="4">
        <v>1</v>
      </c>
      <c r="I476" s="4">
        <v>1</v>
      </c>
      <c r="J476" s="4">
        <v>0</v>
      </c>
      <c r="K476" s="4">
        <v>0</v>
      </c>
      <c r="L476" s="4" t="s">
        <v>2919</v>
      </c>
      <c r="M476" s="4">
        <v>1</v>
      </c>
      <c r="N476" s="4" t="s">
        <v>2920</v>
      </c>
      <c r="O476" s="4">
        <v>1</v>
      </c>
      <c r="P476" s="4" t="s">
        <v>2921</v>
      </c>
      <c r="Q476" s="4">
        <v>1</v>
      </c>
      <c r="R476" s="4" t="s">
        <v>2922</v>
      </c>
      <c r="S476" s="4">
        <v>1</v>
      </c>
      <c r="T476" s="4" t="s">
        <v>2923</v>
      </c>
      <c r="U476" s="4"/>
      <c r="V476" s="4"/>
      <c r="W476" s="4">
        <v>9</v>
      </c>
      <c r="X476" s="4" t="s">
        <v>2924</v>
      </c>
    </row>
    <row r="477" spans="1:24" x14ac:dyDescent="0.2">
      <c r="A477" s="4">
        <v>1100039</v>
      </c>
      <c r="B477" s="4" t="s">
        <v>90</v>
      </c>
      <c r="C477" s="31">
        <v>22</v>
      </c>
      <c r="D477" s="4" t="s">
        <v>202</v>
      </c>
      <c r="E477" s="2">
        <v>6</v>
      </c>
      <c r="F477" s="4" t="s">
        <v>442</v>
      </c>
      <c r="G477" s="4">
        <v>1</v>
      </c>
      <c r="H477" s="4">
        <v>1</v>
      </c>
      <c r="I477" s="4">
        <v>1</v>
      </c>
      <c r="J477" s="4">
        <v>0</v>
      </c>
      <c r="K477" s="4">
        <v>0</v>
      </c>
      <c r="L477" s="4" t="s">
        <v>2925</v>
      </c>
      <c r="M477" s="4">
        <v>1</v>
      </c>
      <c r="N477" s="4" t="s">
        <v>2926</v>
      </c>
      <c r="O477" s="4">
        <v>1</v>
      </c>
      <c r="P477" s="4" t="s">
        <v>2927</v>
      </c>
      <c r="Q477" s="4">
        <v>1</v>
      </c>
      <c r="R477" s="4" t="s">
        <v>2928</v>
      </c>
      <c r="S477" s="4">
        <v>1</v>
      </c>
      <c r="T477" s="4" t="s">
        <v>2929</v>
      </c>
      <c r="U477" s="4">
        <v>1</v>
      </c>
      <c r="V477" s="4" t="s">
        <v>2930</v>
      </c>
      <c r="W477" s="4">
        <v>10</v>
      </c>
      <c r="X477" s="4" t="s">
        <v>2931</v>
      </c>
    </row>
    <row r="478" spans="1:24" x14ac:dyDescent="0.2">
      <c r="A478" s="3">
        <v>1100039</v>
      </c>
      <c r="B478" s="3" t="s">
        <v>90</v>
      </c>
      <c r="C478" s="29">
        <v>22</v>
      </c>
      <c r="D478" s="3" t="s">
        <v>332</v>
      </c>
      <c r="E478" s="3">
        <v>1</v>
      </c>
      <c r="F478" s="3" t="s">
        <v>441</v>
      </c>
      <c r="G478" s="3">
        <v>0</v>
      </c>
      <c r="H478" s="3">
        <v>1</v>
      </c>
      <c r="I478" s="3">
        <v>0</v>
      </c>
      <c r="J478" s="3">
        <v>0</v>
      </c>
      <c r="K478" s="3">
        <v>0</v>
      </c>
      <c r="L478" s="3" t="s">
        <v>2932</v>
      </c>
      <c r="M478" s="3">
        <v>0</v>
      </c>
      <c r="N478" s="3" t="s">
        <v>2933</v>
      </c>
      <c r="O478" s="3">
        <v>1</v>
      </c>
      <c r="P478" s="3" t="s">
        <v>2934</v>
      </c>
      <c r="Q478" s="3">
        <v>1</v>
      </c>
      <c r="R478" s="3" t="s">
        <v>2935</v>
      </c>
      <c r="S478" s="3">
        <v>1</v>
      </c>
      <c r="T478" s="3" t="s">
        <v>2936</v>
      </c>
      <c r="U478" s="3">
        <v>1</v>
      </c>
      <c r="V478" s="3" t="s">
        <v>2937</v>
      </c>
      <c r="W478" s="3">
        <v>9</v>
      </c>
      <c r="X478" s="3" t="s">
        <v>2938</v>
      </c>
    </row>
    <row r="479" spans="1:24" x14ac:dyDescent="0.2">
      <c r="A479" s="3">
        <v>1100039</v>
      </c>
      <c r="B479" s="3" t="s">
        <v>90</v>
      </c>
      <c r="C479" s="29">
        <v>22</v>
      </c>
      <c r="D479" s="3" t="s">
        <v>364</v>
      </c>
      <c r="E479" s="3">
        <v>2</v>
      </c>
      <c r="F479" s="3" t="s">
        <v>441</v>
      </c>
      <c r="G479" s="3">
        <v>0</v>
      </c>
      <c r="H479" s="3">
        <v>1</v>
      </c>
      <c r="I479" s="3">
        <v>0</v>
      </c>
      <c r="J479" s="3">
        <v>0</v>
      </c>
      <c r="K479" s="3">
        <v>0</v>
      </c>
      <c r="L479" s="3" t="s">
        <v>2939</v>
      </c>
      <c r="M479" s="3">
        <v>1</v>
      </c>
      <c r="N479" s="3" t="s">
        <v>2940</v>
      </c>
      <c r="O479" s="3">
        <v>1</v>
      </c>
      <c r="P479" s="3" t="s">
        <v>2941</v>
      </c>
      <c r="Q479" s="3">
        <v>1</v>
      </c>
      <c r="R479" s="3" t="s">
        <v>2942</v>
      </c>
      <c r="S479" s="3">
        <v>1</v>
      </c>
      <c r="T479" s="3" t="s">
        <v>2943</v>
      </c>
      <c r="U479" s="3">
        <v>1</v>
      </c>
      <c r="V479" s="3" t="s">
        <v>2944</v>
      </c>
      <c r="W479" s="3">
        <v>9</v>
      </c>
      <c r="X479" s="3" t="s">
        <v>2945</v>
      </c>
    </row>
    <row r="480" spans="1:24" x14ac:dyDescent="0.2">
      <c r="A480" s="3">
        <v>1100043</v>
      </c>
      <c r="B480" s="3" t="s">
        <v>91</v>
      </c>
      <c r="C480" s="29">
        <v>67</v>
      </c>
      <c r="D480" s="3" t="s">
        <v>280</v>
      </c>
      <c r="E480" s="3">
        <v>1</v>
      </c>
      <c r="F480" s="3" t="s">
        <v>441</v>
      </c>
      <c r="G480" s="3">
        <v>0</v>
      </c>
      <c r="H480" s="3">
        <v>1</v>
      </c>
      <c r="I480" s="3">
        <v>0</v>
      </c>
      <c r="J480" s="3">
        <v>0</v>
      </c>
      <c r="K480" s="3">
        <v>0</v>
      </c>
      <c r="L480" s="3" t="s">
        <v>2946</v>
      </c>
      <c r="M480" s="3">
        <v>0</v>
      </c>
      <c r="O480" s="3">
        <v>1</v>
      </c>
      <c r="P480" s="3" t="s">
        <v>2947</v>
      </c>
      <c r="Q480" s="3">
        <v>1</v>
      </c>
      <c r="R480" s="3" t="s">
        <v>2948</v>
      </c>
      <c r="S480" s="3">
        <v>1</v>
      </c>
      <c r="T480" s="3" t="s">
        <v>2949</v>
      </c>
      <c r="U480" s="3">
        <v>1</v>
      </c>
      <c r="V480" s="3" t="s">
        <v>2950</v>
      </c>
      <c r="W480" s="3">
        <v>8</v>
      </c>
      <c r="X480" s="3" t="s">
        <v>2951</v>
      </c>
    </row>
    <row r="481" spans="1:24" x14ac:dyDescent="0.2">
      <c r="A481" s="3">
        <v>1100043</v>
      </c>
      <c r="B481" s="3" t="s">
        <v>91</v>
      </c>
      <c r="C481" s="29">
        <v>67</v>
      </c>
      <c r="D481" s="3" t="s">
        <v>149</v>
      </c>
      <c r="E481" s="3">
        <v>3</v>
      </c>
      <c r="F481" s="3" t="s">
        <v>442</v>
      </c>
      <c r="G481" s="3">
        <v>1</v>
      </c>
      <c r="H481" s="3">
        <v>1</v>
      </c>
      <c r="I481" s="3">
        <v>1</v>
      </c>
      <c r="J481" s="3">
        <v>0</v>
      </c>
      <c r="K481" s="3">
        <v>0</v>
      </c>
      <c r="L481" s="3" t="s">
        <v>1831</v>
      </c>
      <c r="M481" s="3">
        <v>1</v>
      </c>
      <c r="N481" s="3" t="s">
        <v>2952</v>
      </c>
      <c r="O481" s="3">
        <v>1</v>
      </c>
      <c r="P481" s="3" t="s">
        <v>2953</v>
      </c>
      <c r="Q481" s="3">
        <v>1</v>
      </c>
      <c r="R481" s="3" t="s">
        <v>2954</v>
      </c>
      <c r="S481" s="3">
        <v>1</v>
      </c>
      <c r="T481" s="3" t="s">
        <v>2955</v>
      </c>
      <c r="W481" s="3">
        <v>7.5</v>
      </c>
      <c r="X481" s="3" t="s">
        <v>2956</v>
      </c>
    </row>
    <row r="482" spans="1:24" x14ac:dyDescent="0.2">
      <c r="A482" s="4">
        <v>1100050</v>
      </c>
      <c r="B482" s="4" t="s">
        <v>92</v>
      </c>
      <c r="C482" s="31">
        <v>100</v>
      </c>
      <c r="D482" s="4" t="s">
        <v>382</v>
      </c>
      <c r="E482" s="2">
        <v>1</v>
      </c>
      <c r="F482" s="4" t="s">
        <v>441</v>
      </c>
      <c r="G482" s="4">
        <v>0</v>
      </c>
      <c r="H482" s="4">
        <v>1</v>
      </c>
      <c r="I482" s="4">
        <v>0</v>
      </c>
      <c r="J482" s="4">
        <v>0</v>
      </c>
      <c r="K482" s="4">
        <v>0</v>
      </c>
      <c r="L482" s="4" t="s">
        <v>2957</v>
      </c>
      <c r="M482" s="4">
        <v>0</v>
      </c>
      <c r="N482" s="4"/>
      <c r="O482" s="4">
        <v>1</v>
      </c>
      <c r="P482" s="4" t="s">
        <v>2958</v>
      </c>
      <c r="Q482" s="4">
        <v>1</v>
      </c>
      <c r="R482" s="4" t="s">
        <v>2959</v>
      </c>
      <c r="S482" s="4">
        <v>1</v>
      </c>
      <c r="T482" s="4" t="s">
        <v>2960</v>
      </c>
      <c r="U482" s="4">
        <v>1</v>
      </c>
      <c r="V482" s="4" t="s">
        <v>2961</v>
      </c>
      <c r="W482" s="4">
        <v>8</v>
      </c>
      <c r="X482" s="4"/>
    </row>
    <row r="483" spans="1:24" x14ac:dyDescent="0.2">
      <c r="A483" s="4">
        <v>1100050</v>
      </c>
      <c r="B483" s="4" t="s">
        <v>92</v>
      </c>
      <c r="C483" s="31">
        <v>100</v>
      </c>
      <c r="D483" s="4" t="s">
        <v>383</v>
      </c>
      <c r="E483" s="4">
        <v>2</v>
      </c>
      <c r="F483" s="4" t="s">
        <v>442</v>
      </c>
      <c r="G483" s="4">
        <v>1</v>
      </c>
      <c r="H483" s="4">
        <v>1</v>
      </c>
      <c r="I483" s="4">
        <v>1</v>
      </c>
      <c r="J483" s="4">
        <v>0</v>
      </c>
      <c r="K483" s="4">
        <v>0</v>
      </c>
      <c r="L483" s="4" t="s">
        <v>2962</v>
      </c>
      <c r="M483" s="4">
        <v>1</v>
      </c>
      <c r="N483" s="4" t="s">
        <v>2963</v>
      </c>
      <c r="O483" s="4">
        <v>1</v>
      </c>
      <c r="P483" s="4" t="s">
        <v>2964</v>
      </c>
      <c r="Q483" s="4">
        <v>1</v>
      </c>
      <c r="R483" s="4" t="s">
        <v>2965</v>
      </c>
      <c r="S483" s="4">
        <v>1</v>
      </c>
      <c r="T483" s="4" t="s">
        <v>2966</v>
      </c>
      <c r="U483" s="4">
        <v>1</v>
      </c>
      <c r="V483" s="4" t="s">
        <v>2967</v>
      </c>
      <c r="W483" s="4">
        <v>8</v>
      </c>
      <c r="X483" s="4" t="s">
        <v>2968</v>
      </c>
    </row>
    <row r="484" spans="1:24" x14ac:dyDescent="0.2">
      <c r="A484" s="4">
        <v>1100050</v>
      </c>
      <c r="B484" s="4" t="s">
        <v>92</v>
      </c>
      <c r="C484" s="4" t="s">
        <v>2869</v>
      </c>
      <c r="D484" s="4" t="s">
        <v>162</v>
      </c>
      <c r="E484" s="4" t="s">
        <v>424</v>
      </c>
      <c r="F484" s="4" t="s">
        <v>442</v>
      </c>
      <c r="G484" s="4">
        <v>0</v>
      </c>
      <c r="H484" s="4">
        <v>1</v>
      </c>
      <c r="I484" s="4">
        <v>1</v>
      </c>
      <c r="J484" s="4">
        <v>0</v>
      </c>
      <c r="K484" s="4">
        <v>0</v>
      </c>
      <c r="L484" s="4" t="s">
        <v>2969</v>
      </c>
      <c r="M484" s="4">
        <v>0</v>
      </c>
      <c r="N484" s="4"/>
      <c r="O484" s="4">
        <v>0</v>
      </c>
      <c r="P484" s="4"/>
      <c r="Q484" s="4">
        <v>1</v>
      </c>
      <c r="R484" s="4" t="s">
        <v>2970</v>
      </c>
      <c r="S484" s="4">
        <v>0</v>
      </c>
      <c r="T484" s="4"/>
      <c r="U484" s="4">
        <v>1</v>
      </c>
      <c r="V484" s="4" t="s">
        <v>2971</v>
      </c>
      <c r="W484" s="4">
        <v>8</v>
      </c>
      <c r="X484" s="4"/>
    </row>
    <row r="485" spans="1:24" x14ac:dyDescent="0.2">
      <c r="A485" s="4">
        <v>1100050</v>
      </c>
      <c r="B485" s="4" t="s">
        <v>92</v>
      </c>
      <c r="C485" s="4" t="s">
        <v>2869</v>
      </c>
      <c r="D485" s="4" t="s">
        <v>384</v>
      </c>
      <c r="E485" s="4" t="s">
        <v>431</v>
      </c>
      <c r="F485" s="4" t="s">
        <v>442</v>
      </c>
      <c r="G485" s="4">
        <v>0</v>
      </c>
      <c r="H485" s="4">
        <v>1</v>
      </c>
      <c r="I485" s="4">
        <v>1</v>
      </c>
      <c r="J485" s="4">
        <v>0</v>
      </c>
      <c r="K485" s="4">
        <v>0</v>
      </c>
      <c r="L485" s="4" t="s">
        <v>2972</v>
      </c>
      <c r="M485" s="4">
        <v>1</v>
      </c>
      <c r="N485" s="4" t="s">
        <v>2973</v>
      </c>
      <c r="O485" s="4">
        <v>1</v>
      </c>
      <c r="P485" s="4" t="s">
        <v>2974</v>
      </c>
      <c r="Q485" s="4">
        <v>1</v>
      </c>
      <c r="R485" s="4" t="s">
        <v>2975</v>
      </c>
      <c r="S485" s="4">
        <v>1</v>
      </c>
      <c r="T485" s="4" t="s">
        <v>2976</v>
      </c>
      <c r="U485" s="4"/>
      <c r="V485" s="4"/>
      <c r="W485" s="4">
        <v>8</v>
      </c>
      <c r="X485" s="4"/>
    </row>
    <row r="486" spans="1:24" x14ac:dyDescent="0.2">
      <c r="A486" s="4">
        <v>1100050</v>
      </c>
      <c r="B486" s="4" t="s">
        <v>92</v>
      </c>
      <c r="C486" s="4" t="s">
        <v>2869</v>
      </c>
      <c r="D486" s="4" t="s">
        <v>374</v>
      </c>
      <c r="E486" s="4" t="s">
        <v>432</v>
      </c>
      <c r="F486" s="4" t="s">
        <v>442</v>
      </c>
      <c r="G486" s="4">
        <v>0</v>
      </c>
      <c r="H486" s="4">
        <v>1</v>
      </c>
      <c r="I486" s="4">
        <v>1</v>
      </c>
      <c r="J486" s="4">
        <v>0</v>
      </c>
      <c r="K486" s="4">
        <v>0</v>
      </c>
      <c r="L486" s="4" t="s">
        <v>2977</v>
      </c>
      <c r="M486" s="4">
        <v>0</v>
      </c>
      <c r="N486" s="4"/>
      <c r="O486" s="4">
        <v>0</v>
      </c>
      <c r="P486" s="4"/>
      <c r="Q486" s="4">
        <v>1</v>
      </c>
      <c r="R486" s="4" t="s">
        <v>2978</v>
      </c>
      <c r="S486" s="4">
        <v>1</v>
      </c>
      <c r="T486" s="4" t="s">
        <v>2979</v>
      </c>
      <c r="U486" s="4">
        <v>1</v>
      </c>
      <c r="V486" s="4" t="s">
        <v>2980</v>
      </c>
      <c r="W486" s="4">
        <v>8</v>
      </c>
      <c r="X486" s="4"/>
    </row>
    <row r="487" spans="1:24" x14ac:dyDescent="0.2">
      <c r="A487" s="4">
        <v>1100050</v>
      </c>
      <c r="B487" s="4" t="s">
        <v>92</v>
      </c>
      <c r="C487" s="4" t="s">
        <v>2869</v>
      </c>
      <c r="D487" s="4" t="s">
        <v>385</v>
      </c>
      <c r="E487" s="4" t="s">
        <v>433</v>
      </c>
      <c r="F487" s="4" t="s">
        <v>442</v>
      </c>
      <c r="G487" s="4">
        <v>0</v>
      </c>
      <c r="H487" s="4">
        <v>1</v>
      </c>
      <c r="I487" s="4">
        <v>1</v>
      </c>
      <c r="J487" s="4">
        <v>0</v>
      </c>
      <c r="K487" s="4">
        <v>0</v>
      </c>
      <c r="L487" s="4" t="s">
        <v>2981</v>
      </c>
      <c r="M487" s="4">
        <v>1</v>
      </c>
      <c r="N487" s="4" t="s">
        <v>2982</v>
      </c>
      <c r="O487" s="4">
        <v>1</v>
      </c>
      <c r="P487" s="4" t="s">
        <v>2983</v>
      </c>
      <c r="Q487" s="4">
        <v>1</v>
      </c>
      <c r="R487" s="4" t="s">
        <v>2984</v>
      </c>
      <c r="S487" s="4">
        <v>1</v>
      </c>
      <c r="T487" s="4"/>
      <c r="U487" s="4"/>
      <c r="V487" s="4"/>
      <c r="W487" s="4">
        <v>8</v>
      </c>
      <c r="X487" s="4"/>
    </row>
    <row r="488" spans="1:24" x14ac:dyDescent="0.2">
      <c r="A488" s="4">
        <v>1100050</v>
      </c>
      <c r="B488" s="4" t="s">
        <v>92</v>
      </c>
      <c r="C488" s="4" t="s">
        <v>2869</v>
      </c>
      <c r="D488" s="4" t="s">
        <v>386</v>
      </c>
      <c r="E488" s="4" t="s">
        <v>429</v>
      </c>
      <c r="F488" s="4" t="s">
        <v>442</v>
      </c>
      <c r="G488" s="4">
        <v>0</v>
      </c>
      <c r="H488" s="4">
        <v>1</v>
      </c>
      <c r="I488" s="4">
        <v>1</v>
      </c>
      <c r="J488" s="4">
        <v>0</v>
      </c>
      <c r="K488" s="4">
        <v>0</v>
      </c>
      <c r="L488" s="4" t="s">
        <v>2985</v>
      </c>
      <c r="M488" s="4">
        <v>1</v>
      </c>
      <c r="N488" s="4" t="s">
        <v>2986</v>
      </c>
      <c r="O488" s="4">
        <v>0</v>
      </c>
      <c r="P488" s="4"/>
      <c r="Q488" s="4">
        <v>1</v>
      </c>
      <c r="R488" s="4" t="s">
        <v>2987</v>
      </c>
      <c r="S488" s="4">
        <v>0</v>
      </c>
      <c r="T488" s="4"/>
      <c r="U488" s="4"/>
      <c r="V488" s="4"/>
      <c r="W488" s="4">
        <v>8</v>
      </c>
      <c r="X488" s="4"/>
    </row>
    <row r="489" spans="1:24" x14ac:dyDescent="0.2">
      <c r="A489" s="3">
        <v>1100043</v>
      </c>
      <c r="B489" s="3" t="s">
        <v>91</v>
      </c>
      <c r="C489" s="3">
        <v>99</v>
      </c>
      <c r="D489" s="3" t="s">
        <v>280</v>
      </c>
      <c r="E489" s="3">
        <v>1</v>
      </c>
      <c r="F489" s="3" t="s">
        <v>441</v>
      </c>
      <c r="G489" s="3">
        <v>0</v>
      </c>
      <c r="H489" s="3">
        <v>1</v>
      </c>
      <c r="I489" s="3">
        <v>0</v>
      </c>
      <c r="J489" s="3">
        <v>0</v>
      </c>
      <c r="K489" s="3">
        <v>0</v>
      </c>
      <c r="L489" s="3" t="s">
        <v>2946</v>
      </c>
      <c r="M489" s="4">
        <v>0</v>
      </c>
      <c r="O489" s="4">
        <v>1</v>
      </c>
      <c r="P489" s="3" t="s">
        <v>2947</v>
      </c>
      <c r="Q489" s="4">
        <v>1</v>
      </c>
      <c r="R489" s="3" t="s">
        <v>2948</v>
      </c>
      <c r="S489" s="4">
        <v>1</v>
      </c>
      <c r="T489" s="3" t="s">
        <v>2949</v>
      </c>
      <c r="U489" s="3">
        <v>1</v>
      </c>
      <c r="V489" s="3" t="s">
        <v>2988</v>
      </c>
      <c r="W489" s="3">
        <v>8</v>
      </c>
      <c r="X489" s="3" t="s">
        <v>2951</v>
      </c>
    </row>
    <row r="490" spans="1:24" x14ac:dyDescent="0.2">
      <c r="A490" s="3">
        <v>1100043</v>
      </c>
      <c r="B490" s="3" t="s">
        <v>91</v>
      </c>
      <c r="C490" s="3">
        <v>67</v>
      </c>
      <c r="D490" s="3" t="s">
        <v>246</v>
      </c>
      <c r="E490" s="3">
        <v>5</v>
      </c>
      <c r="F490" s="3" t="s">
        <v>442</v>
      </c>
      <c r="G490" s="3">
        <v>1</v>
      </c>
      <c r="H490" s="3">
        <v>1</v>
      </c>
      <c r="I490" s="3">
        <v>0</v>
      </c>
      <c r="J490" s="3">
        <v>0</v>
      </c>
      <c r="K490" s="3">
        <v>1</v>
      </c>
      <c r="L490" s="3" t="s">
        <v>2989</v>
      </c>
      <c r="M490" s="4">
        <v>0</v>
      </c>
      <c r="N490" s="3" t="s">
        <v>2990</v>
      </c>
      <c r="O490" s="4">
        <v>1</v>
      </c>
      <c r="P490" s="3" t="s">
        <v>2991</v>
      </c>
      <c r="Q490" s="4">
        <v>1</v>
      </c>
      <c r="R490" s="3" t="s">
        <v>2992</v>
      </c>
      <c r="S490" s="4">
        <v>1</v>
      </c>
      <c r="T490" s="3" t="s">
        <v>2993</v>
      </c>
      <c r="U490" s="3">
        <v>1</v>
      </c>
      <c r="V490" s="3" t="s">
        <v>2994</v>
      </c>
      <c r="W490" s="3">
        <v>4</v>
      </c>
      <c r="X490" s="3" t="s">
        <v>2995</v>
      </c>
    </row>
    <row r="491" spans="1:24" x14ac:dyDescent="0.2">
      <c r="A491" s="3">
        <v>1100043</v>
      </c>
      <c r="B491" s="3" t="s">
        <v>91</v>
      </c>
      <c r="C491" s="3">
        <v>67</v>
      </c>
      <c r="D491" s="3" t="s">
        <v>387</v>
      </c>
      <c r="E491" s="3">
        <v>6</v>
      </c>
      <c r="F491" s="3" t="s">
        <v>442</v>
      </c>
      <c r="G491" s="3">
        <v>1</v>
      </c>
      <c r="H491" s="3">
        <v>1</v>
      </c>
      <c r="I491" s="3">
        <v>0</v>
      </c>
      <c r="J491" s="3">
        <v>1</v>
      </c>
      <c r="K491" s="3">
        <v>1</v>
      </c>
      <c r="L491" s="3" t="s">
        <v>2996</v>
      </c>
      <c r="M491" s="4">
        <v>0</v>
      </c>
      <c r="N491" s="3" t="s">
        <v>2997</v>
      </c>
      <c r="O491" s="4">
        <v>1</v>
      </c>
      <c r="P491" s="3" t="s">
        <v>2998</v>
      </c>
      <c r="Q491" s="4">
        <v>1</v>
      </c>
      <c r="R491" s="3" t="s">
        <v>2999</v>
      </c>
      <c r="S491" s="4">
        <v>0</v>
      </c>
      <c r="W491" s="3">
        <v>3.5</v>
      </c>
      <c r="X491" s="3" t="s">
        <v>3000</v>
      </c>
    </row>
    <row r="492" spans="1:24" x14ac:dyDescent="0.2">
      <c r="A492" s="3">
        <v>1100043</v>
      </c>
      <c r="B492" s="3" t="s">
        <v>91</v>
      </c>
      <c r="C492" s="3">
        <v>67</v>
      </c>
      <c r="D492" s="3" t="s">
        <v>352</v>
      </c>
      <c r="E492" s="3">
        <v>4</v>
      </c>
      <c r="F492" s="3" t="s">
        <v>442</v>
      </c>
      <c r="G492" s="3">
        <v>1</v>
      </c>
      <c r="H492" s="3">
        <v>1</v>
      </c>
      <c r="I492" s="3">
        <v>1</v>
      </c>
      <c r="J492" s="3">
        <v>0</v>
      </c>
      <c r="K492" s="3">
        <v>0</v>
      </c>
      <c r="L492" s="3" t="s">
        <v>3001</v>
      </c>
      <c r="M492" s="4">
        <v>1</v>
      </c>
      <c r="N492" s="3" t="s">
        <v>3002</v>
      </c>
      <c r="O492" s="4">
        <v>1</v>
      </c>
      <c r="P492" s="3" t="s">
        <v>3003</v>
      </c>
      <c r="Q492" s="4">
        <v>1</v>
      </c>
      <c r="R492" s="3" t="s">
        <v>3004</v>
      </c>
      <c r="S492" s="4">
        <v>1</v>
      </c>
      <c r="T492" s="3" t="s">
        <v>3005</v>
      </c>
      <c r="U492" s="3">
        <v>1</v>
      </c>
      <c r="V492" s="3" t="s">
        <v>3006</v>
      </c>
      <c r="W492" s="3">
        <v>7.5</v>
      </c>
      <c r="X492" s="3" t="s">
        <v>3007</v>
      </c>
    </row>
    <row r="493" spans="1:24" x14ac:dyDescent="0.2">
      <c r="A493" s="4">
        <v>1110001</v>
      </c>
      <c r="B493" s="4" t="s">
        <v>93</v>
      </c>
      <c r="C493" s="31">
        <v>62</v>
      </c>
      <c r="D493" s="4" t="s">
        <v>388</v>
      </c>
      <c r="E493" s="4">
        <v>15</v>
      </c>
      <c r="F493" s="4" t="s">
        <v>442</v>
      </c>
      <c r="G493" s="4">
        <v>1</v>
      </c>
      <c r="H493" s="4">
        <v>1</v>
      </c>
      <c r="I493" s="4">
        <v>1</v>
      </c>
      <c r="J493" s="4">
        <v>0</v>
      </c>
      <c r="K493" s="4">
        <v>0</v>
      </c>
      <c r="L493" s="4"/>
      <c r="M493" s="4">
        <v>1</v>
      </c>
      <c r="N493" s="4" t="s">
        <v>3008</v>
      </c>
      <c r="O493" s="4">
        <v>1</v>
      </c>
      <c r="P493" s="4" t="s">
        <v>3009</v>
      </c>
      <c r="Q493" s="4">
        <v>1</v>
      </c>
      <c r="R493" s="4" t="s">
        <v>3010</v>
      </c>
      <c r="S493" s="4">
        <v>1</v>
      </c>
      <c r="T493" s="4" t="s">
        <v>3011</v>
      </c>
      <c r="U493" s="4"/>
      <c r="V493" s="4"/>
      <c r="W493" s="4">
        <v>8</v>
      </c>
      <c r="X493" s="4"/>
    </row>
    <row r="494" spans="1:24" x14ac:dyDescent="0.2">
      <c r="A494" s="4">
        <v>1110001</v>
      </c>
      <c r="B494" s="4" t="s">
        <v>93</v>
      </c>
      <c r="C494" s="31">
        <v>62</v>
      </c>
      <c r="D494" s="4" t="s">
        <v>389</v>
      </c>
      <c r="E494" s="2">
        <v>16</v>
      </c>
      <c r="F494" s="4" t="s">
        <v>442</v>
      </c>
      <c r="G494" s="4">
        <v>1</v>
      </c>
      <c r="H494" s="4">
        <v>1</v>
      </c>
      <c r="I494" s="4">
        <v>1</v>
      </c>
      <c r="J494" s="4">
        <v>0</v>
      </c>
      <c r="K494" s="4">
        <v>0</v>
      </c>
      <c r="L494" s="4"/>
      <c r="M494" s="4">
        <v>1</v>
      </c>
      <c r="N494" s="4" t="s">
        <v>3012</v>
      </c>
      <c r="O494" s="4">
        <v>0</v>
      </c>
      <c r="P494" s="4"/>
      <c r="Q494" s="4">
        <v>1</v>
      </c>
      <c r="R494" s="4" t="s">
        <v>3013</v>
      </c>
      <c r="S494" s="4">
        <v>1</v>
      </c>
      <c r="T494" s="4" t="s">
        <v>3014</v>
      </c>
      <c r="U494" s="4"/>
      <c r="V494" s="4"/>
      <c r="W494" s="4">
        <v>8</v>
      </c>
      <c r="X494" s="4"/>
    </row>
    <row r="495" spans="1:24" x14ac:dyDescent="0.2">
      <c r="A495" s="3">
        <v>1110001</v>
      </c>
      <c r="B495" s="3" t="s">
        <v>93</v>
      </c>
      <c r="C495" s="29">
        <v>73</v>
      </c>
      <c r="D495" s="3" t="s">
        <v>239</v>
      </c>
      <c r="E495" s="3">
        <v>1</v>
      </c>
      <c r="F495" s="3" t="s">
        <v>441</v>
      </c>
      <c r="G495" s="3">
        <v>0</v>
      </c>
      <c r="H495" s="3">
        <v>1</v>
      </c>
      <c r="I495" s="3">
        <v>0</v>
      </c>
      <c r="J495" s="3">
        <v>0</v>
      </c>
      <c r="K495" s="3">
        <v>1</v>
      </c>
      <c r="L495" s="3" t="s">
        <v>3015</v>
      </c>
      <c r="M495" s="3">
        <v>1</v>
      </c>
      <c r="N495" s="3" t="s">
        <v>3016</v>
      </c>
      <c r="O495" s="3">
        <v>1</v>
      </c>
      <c r="P495" s="3" t="s">
        <v>3017</v>
      </c>
      <c r="Q495" s="3">
        <v>1</v>
      </c>
      <c r="R495" s="3" t="s">
        <v>3018</v>
      </c>
      <c r="S495" s="3">
        <v>1</v>
      </c>
      <c r="T495" s="3" t="s">
        <v>3019</v>
      </c>
      <c r="U495" s="3">
        <v>1</v>
      </c>
      <c r="V495" s="3" t="s">
        <v>3020</v>
      </c>
      <c r="W495" s="3">
        <v>9</v>
      </c>
      <c r="X495" s="3" t="s">
        <v>3021</v>
      </c>
    </row>
    <row r="496" spans="1:24" x14ac:dyDescent="0.2">
      <c r="A496" s="3">
        <v>1110001</v>
      </c>
      <c r="B496" s="3" t="s">
        <v>93</v>
      </c>
      <c r="C496" s="29">
        <v>73</v>
      </c>
      <c r="D496" s="3" t="s">
        <v>217</v>
      </c>
      <c r="E496" s="3">
        <v>2</v>
      </c>
      <c r="F496" s="3" t="s">
        <v>441</v>
      </c>
      <c r="G496" s="3">
        <v>1</v>
      </c>
      <c r="H496" s="3">
        <v>1</v>
      </c>
      <c r="I496" s="3">
        <v>0</v>
      </c>
      <c r="J496" s="3">
        <v>0</v>
      </c>
      <c r="K496" s="3">
        <v>0</v>
      </c>
      <c r="L496" s="3" t="s">
        <v>3022</v>
      </c>
      <c r="M496" s="3">
        <v>1</v>
      </c>
      <c r="N496" s="3" t="s">
        <v>3023</v>
      </c>
      <c r="O496" s="3">
        <v>1</v>
      </c>
      <c r="P496" s="3" t="s">
        <v>3024</v>
      </c>
      <c r="Q496" s="3">
        <v>1</v>
      </c>
      <c r="R496" s="3" t="s">
        <v>3025</v>
      </c>
      <c r="S496" s="3">
        <v>1</v>
      </c>
      <c r="T496" s="3" t="s">
        <v>3026</v>
      </c>
      <c r="U496" s="3">
        <v>1</v>
      </c>
      <c r="V496" s="3" t="s">
        <v>3027</v>
      </c>
      <c r="X496" s="3" t="s">
        <v>3028</v>
      </c>
    </row>
    <row r="497" spans="1:24" x14ac:dyDescent="0.2">
      <c r="A497" s="3">
        <v>1110001</v>
      </c>
      <c r="B497" s="3" t="s">
        <v>93</v>
      </c>
      <c r="C497" s="29">
        <v>62</v>
      </c>
      <c r="D497" s="3" t="s">
        <v>323</v>
      </c>
      <c r="E497" s="3">
        <v>11</v>
      </c>
      <c r="F497" s="3" t="s">
        <v>442</v>
      </c>
      <c r="G497" s="3">
        <v>1</v>
      </c>
      <c r="H497" s="3">
        <v>1</v>
      </c>
      <c r="I497" s="3">
        <v>1</v>
      </c>
      <c r="J497" s="3">
        <v>0</v>
      </c>
      <c r="K497" s="3">
        <v>0</v>
      </c>
      <c r="L497" s="3" t="s">
        <v>3029</v>
      </c>
      <c r="M497" s="3">
        <v>1</v>
      </c>
      <c r="N497" s="3" t="s">
        <v>3030</v>
      </c>
      <c r="O497" s="3">
        <v>1</v>
      </c>
      <c r="P497" s="3" t="s">
        <v>3031</v>
      </c>
      <c r="Q497" s="3">
        <v>1</v>
      </c>
      <c r="R497" s="3" t="s">
        <v>3032</v>
      </c>
      <c r="S497" s="3">
        <v>1</v>
      </c>
      <c r="T497" s="3" t="s">
        <v>3033</v>
      </c>
      <c r="W497" s="3">
        <v>9</v>
      </c>
    </row>
    <row r="498" spans="1:24" x14ac:dyDescent="0.2">
      <c r="A498" s="3">
        <v>1110001</v>
      </c>
      <c r="B498" s="3" t="s">
        <v>93</v>
      </c>
      <c r="C498" s="29">
        <v>62</v>
      </c>
      <c r="D498" s="3" t="s">
        <v>293</v>
      </c>
      <c r="E498" s="3">
        <v>5</v>
      </c>
      <c r="F498" s="3" t="s">
        <v>442</v>
      </c>
      <c r="G498" s="3">
        <v>0</v>
      </c>
      <c r="H498" s="3">
        <v>1</v>
      </c>
      <c r="I498" s="3">
        <v>1</v>
      </c>
      <c r="J498" s="3">
        <v>0</v>
      </c>
      <c r="K498" s="3">
        <v>0</v>
      </c>
      <c r="L498" s="3" t="s">
        <v>3034</v>
      </c>
      <c r="M498" s="3">
        <v>1</v>
      </c>
      <c r="N498" s="3" t="s">
        <v>3035</v>
      </c>
      <c r="O498" s="3">
        <v>1</v>
      </c>
      <c r="P498" s="3" t="s">
        <v>3036</v>
      </c>
      <c r="Q498" s="3">
        <v>1</v>
      </c>
      <c r="R498" s="3" t="s">
        <v>3037</v>
      </c>
      <c r="S498" s="3">
        <v>1</v>
      </c>
      <c r="T498" s="3" t="s">
        <v>3038</v>
      </c>
      <c r="W498" s="3">
        <v>8</v>
      </c>
    </row>
    <row r="499" spans="1:24" x14ac:dyDescent="0.2">
      <c r="A499" s="3">
        <v>1110001</v>
      </c>
      <c r="B499" s="3" t="s">
        <v>93</v>
      </c>
      <c r="C499" s="29">
        <v>62</v>
      </c>
      <c r="D499" s="3" t="s">
        <v>216</v>
      </c>
      <c r="E499" s="3">
        <v>6</v>
      </c>
      <c r="F499" s="3" t="s">
        <v>442</v>
      </c>
      <c r="G499" s="3">
        <v>0</v>
      </c>
      <c r="H499" s="3">
        <v>1</v>
      </c>
      <c r="I499" s="3">
        <v>1</v>
      </c>
      <c r="J499" s="3">
        <v>0</v>
      </c>
      <c r="K499" s="3">
        <v>0</v>
      </c>
      <c r="L499" s="3" t="s">
        <v>1057</v>
      </c>
      <c r="M499" s="3">
        <v>1</v>
      </c>
      <c r="N499" s="3" t="s">
        <v>3039</v>
      </c>
      <c r="O499" s="3">
        <v>0</v>
      </c>
      <c r="Q499" s="3">
        <v>1</v>
      </c>
      <c r="R499" s="3" t="s">
        <v>3040</v>
      </c>
      <c r="S499" s="3">
        <v>1</v>
      </c>
      <c r="T499" s="3" t="s">
        <v>3041</v>
      </c>
      <c r="W499" s="3">
        <v>9</v>
      </c>
    </row>
    <row r="500" spans="1:24" x14ac:dyDescent="0.2">
      <c r="A500" s="3">
        <v>1110001</v>
      </c>
      <c r="B500" s="3" t="s">
        <v>93</v>
      </c>
      <c r="C500" s="29">
        <v>62</v>
      </c>
      <c r="D500" s="3" t="s">
        <v>307</v>
      </c>
      <c r="E500" s="3">
        <v>7</v>
      </c>
      <c r="F500" s="3" t="s">
        <v>442</v>
      </c>
      <c r="G500" s="3">
        <v>0</v>
      </c>
      <c r="H500" s="3">
        <v>1</v>
      </c>
      <c r="I500" s="3">
        <v>1</v>
      </c>
      <c r="J500" s="3">
        <v>0</v>
      </c>
      <c r="K500" s="3">
        <v>0</v>
      </c>
      <c r="L500" s="3" t="s">
        <v>3042</v>
      </c>
      <c r="M500" s="3">
        <v>1</v>
      </c>
      <c r="N500" s="3" t="s">
        <v>3043</v>
      </c>
      <c r="O500" s="3">
        <v>1</v>
      </c>
      <c r="P500" s="3" t="s">
        <v>3044</v>
      </c>
      <c r="Q500" s="3">
        <v>1</v>
      </c>
      <c r="R500" s="3" t="s">
        <v>3045</v>
      </c>
      <c r="S500" s="3">
        <v>1</v>
      </c>
      <c r="T500" s="3" t="s">
        <v>3046</v>
      </c>
      <c r="W500" s="3">
        <v>9</v>
      </c>
      <c r="X500" s="3" t="s">
        <v>3047</v>
      </c>
    </row>
    <row r="501" spans="1:24" x14ac:dyDescent="0.2">
      <c r="A501" s="3">
        <v>1110001</v>
      </c>
      <c r="B501" s="3" t="s">
        <v>93</v>
      </c>
      <c r="C501" s="29">
        <v>62</v>
      </c>
      <c r="D501" s="3" t="s">
        <v>170</v>
      </c>
      <c r="E501" s="3">
        <v>8</v>
      </c>
      <c r="F501" s="3" t="s">
        <v>442</v>
      </c>
      <c r="G501" s="3">
        <v>1</v>
      </c>
      <c r="H501" s="3">
        <v>1</v>
      </c>
      <c r="I501" s="3">
        <v>1</v>
      </c>
      <c r="J501" s="3">
        <v>0</v>
      </c>
      <c r="K501" s="3">
        <v>0</v>
      </c>
      <c r="L501" s="3" t="s">
        <v>3048</v>
      </c>
      <c r="M501" s="3">
        <v>1</v>
      </c>
      <c r="N501" s="3" t="s">
        <v>3049</v>
      </c>
      <c r="O501" s="3">
        <v>1</v>
      </c>
      <c r="P501" s="3" t="s">
        <v>3050</v>
      </c>
      <c r="Q501" s="3">
        <v>1</v>
      </c>
      <c r="R501" s="3" t="s">
        <v>3051</v>
      </c>
      <c r="S501" s="3">
        <v>1</v>
      </c>
      <c r="T501" s="3" t="s">
        <v>3052</v>
      </c>
      <c r="W501" s="3">
        <v>9</v>
      </c>
      <c r="X501" s="3" t="s">
        <v>3053</v>
      </c>
    </row>
    <row r="502" spans="1:24" x14ac:dyDescent="0.2">
      <c r="A502" s="3">
        <v>1110001</v>
      </c>
      <c r="B502" s="3" t="s">
        <v>93</v>
      </c>
      <c r="C502" s="29">
        <v>62</v>
      </c>
      <c r="D502" s="3" t="s">
        <v>322</v>
      </c>
      <c r="E502" s="3">
        <v>9</v>
      </c>
      <c r="F502" s="3" t="s">
        <v>442</v>
      </c>
      <c r="G502" s="3">
        <v>0</v>
      </c>
      <c r="H502" s="3">
        <v>1</v>
      </c>
      <c r="I502" s="3">
        <v>1</v>
      </c>
      <c r="J502" s="3">
        <v>0</v>
      </c>
      <c r="K502" s="3">
        <v>0</v>
      </c>
      <c r="L502" s="3" t="s">
        <v>3054</v>
      </c>
      <c r="M502" s="3">
        <v>1</v>
      </c>
      <c r="N502" s="3" t="s">
        <v>3055</v>
      </c>
      <c r="O502" s="3">
        <v>0</v>
      </c>
      <c r="Q502" s="3">
        <v>1</v>
      </c>
      <c r="R502" s="3" t="s">
        <v>3056</v>
      </c>
      <c r="S502" s="3">
        <v>1</v>
      </c>
      <c r="T502" s="3" t="s">
        <v>3057</v>
      </c>
      <c r="W502" s="3">
        <v>9</v>
      </c>
    </row>
    <row r="503" spans="1:24" x14ac:dyDescent="0.2">
      <c r="A503" s="3">
        <v>1110001</v>
      </c>
      <c r="B503" s="3" t="s">
        <v>93</v>
      </c>
      <c r="C503" s="29">
        <v>62</v>
      </c>
      <c r="D503" s="3" t="s">
        <v>181</v>
      </c>
      <c r="E503" s="3">
        <v>10</v>
      </c>
      <c r="F503" s="3" t="s">
        <v>442</v>
      </c>
      <c r="G503" s="3">
        <v>0</v>
      </c>
      <c r="H503" s="3">
        <v>1</v>
      </c>
      <c r="I503" s="3">
        <v>1</v>
      </c>
      <c r="J503" s="3">
        <v>0</v>
      </c>
      <c r="K503" s="3">
        <v>0</v>
      </c>
      <c r="L503" s="3" t="s">
        <v>3058</v>
      </c>
      <c r="M503" s="3">
        <v>0</v>
      </c>
      <c r="N503" s="3" t="s">
        <v>3059</v>
      </c>
      <c r="O503" s="3">
        <v>0</v>
      </c>
      <c r="Q503" s="3">
        <v>1</v>
      </c>
      <c r="R503" s="3" t="s">
        <v>3060</v>
      </c>
      <c r="S503" s="3">
        <v>1</v>
      </c>
      <c r="T503" s="3" t="s">
        <v>3061</v>
      </c>
      <c r="W503" s="3">
        <v>9</v>
      </c>
      <c r="X503" s="3" t="s">
        <v>3062</v>
      </c>
    </row>
    <row r="504" spans="1:24" x14ac:dyDescent="0.2">
      <c r="A504" s="3">
        <v>1110001</v>
      </c>
      <c r="B504" s="3" t="s">
        <v>93</v>
      </c>
      <c r="C504" s="29">
        <v>62</v>
      </c>
      <c r="D504" s="3" t="s">
        <v>350</v>
      </c>
      <c r="E504" s="3">
        <v>14</v>
      </c>
      <c r="F504" s="3" t="s">
        <v>442</v>
      </c>
      <c r="G504" s="3">
        <v>1</v>
      </c>
      <c r="H504" s="3">
        <v>1</v>
      </c>
      <c r="I504" s="3">
        <v>1</v>
      </c>
      <c r="J504" s="3">
        <v>0</v>
      </c>
      <c r="K504" s="3">
        <v>0</v>
      </c>
      <c r="L504" s="3" t="s">
        <v>3063</v>
      </c>
      <c r="M504" s="3">
        <v>0</v>
      </c>
      <c r="O504" s="3">
        <v>0</v>
      </c>
      <c r="Q504" s="3">
        <v>1</v>
      </c>
      <c r="R504" s="3" t="s">
        <v>3064</v>
      </c>
      <c r="S504" s="3">
        <v>1</v>
      </c>
      <c r="T504" s="3" t="s">
        <v>3065</v>
      </c>
      <c r="W504" s="3">
        <v>9</v>
      </c>
    </row>
    <row r="505" spans="1:24" x14ac:dyDescent="0.2">
      <c r="A505" s="4">
        <v>1110001</v>
      </c>
      <c r="B505" s="4" t="s">
        <v>93</v>
      </c>
      <c r="C505" s="4" t="s">
        <v>3066</v>
      </c>
      <c r="D505" s="4" t="s">
        <v>276</v>
      </c>
      <c r="E505" s="4" t="s">
        <v>435</v>
      </c>
      <c r="F505" s="4" t="s">
        <v>442</v>
      </c>
      <c r="G505" s="4">
        <v>1</v>
      </c>
      <c r="H505" s="4">
        <v>1</v>
      </c>
      <c r="I505" s="4">
        <v>1</v>
      </c>
      <c r="J505" s="4">
        <v>0</v>
      </c>
      <c r="K505" s="4">
        <v>0</v>
      </c>
      <c r="L505" s="4" t="s">
        <v>3067</v>
      </c>
      <c r="M505" s="4">
        <v>1</v>
      </c>
      <c r="N505" s="4" t="s">
        <v>3068</v>
      </c>
      <c r="O505" s="4">
        <v>1</v>
      </c>
      <c r="P505" s="4" t="s">
        <v>3069</v>
      </c>
      <c r="Q505" s="4">
        <v>1</v>
      </c>
      <c r="R505" s="4" t="s">
        <v>3070</v>
      </c>
      <c r="S505" s="4">
        <v>1</v>
      </c>
      <c r="T505" s="4" t="s">
        <v>3071</v>
      </c>
      <c r="U505" s="4"/>
      <c r="V505" s="4"/>
      <c r="W505" s="4">
        <v>9</v>
      </c>
      <c r="X505" s="4"/>
    </row>
    <row r="506" spans="1:24" x14ac:dyDescent="0.2">
      <c r="A506" s="4">
        <v>1110001</v>
      </c>
      <c r="B506" s="4" t="s">
        <v>93</v>
      </c>
      <c r="C506" s="4" t="s">
        <v>3066</v>
      </c>
      <c r="D506" s="4" t="s">
        <v>374</v>
      </c>
      <c r="E506" s="4" t="s">
        <v>436</v>
      </c>
      <c r="F506" s="4" t="s">
        <v>442</v>
      </c>
      <c r="G506" s="4">
        <v>1</v>
      </c>
      <c r="H506" s="4">
        <v>1</v>
      </c>
      <c r="I506" s="4">
        <v>1</v>
      </c>
      <c r="J506" s="4">
        <v>0</v>
      </c>
      <c r="K506" s="4">
        <v>0</v>
      </c>
      <c r="L506" s="4"/>
      <c r="M506" s="4">
        <v>1</v>
      </c>
      <c r="N506" s="4" t="s">
        <v>3072</v>
      </c>
      <c r="O506" s="4">
        <v>0</v>
      </c>
      <c r="P506" s="4"/>
      <c r="Q506" s="4">
        <v>1</v>
      </c>
      <c r="R506" s="4" t="s">
        <v>3073</v>
      </c>
      <c r="S506" s="4">
        <v>1</v>
      </c>
      <c r="T506" s="4" t="s">
        <v>3074</v>
      </c>
      <c r="U506" s="4"/>
      <c r="V506" s="4"/>
      <c r="W506" s="4">
        <v>9</v>
      </c>
      <c r="X506" s="4"/>
    </row>
    <row r="507" spans="1:24" x14ac:dyDescent="0.2">
      <c r="A507" s="4">
        <v>1110001</v>
      </c>
      <c r="B507" s="4" t="s">
        <v>93</v>
      </c>
      <c r="C507" s="4" t="s">
        <v>3066</v>
      </c>
      <c r="D507" s="4" t="s">
        <v>390</v>
      </c>
      <c r="E507" s="4" t="s">
        <v>437</v>
      </c>
      <c r="F507" s="4" t="s">
        <v>442</v>
      </c>
      <c r="G507" s="4">
        <v>1</v>
      </c>
      <c r="H507" s="4">
        <v>1</v>
      </c>
      <c r="I507" s="4">
        <v>1</v>
      </c>
      <c r="J507" s="4">
        <v>0</v>
      </c>
      <c r="K507" s="4">
        <v>0</v>
      </c>
      <c r="L507" s="4" t="s">
        <v>3075</v>
      </c>
      <c r="M507" s="4">
        <v>1</v>
      </c>
      <c r="N507" s="4" t="s">
        <v>3076</v>
      </c>
      <c r="O507" s="4">
        <v>0</v>
      </c>
      <c r="P507" s="4"/>
      <c r="Q507" s="4">
        <v>1</v>
      </c>
      <c r="R507" s="4" t="s">
        <v>3077</v>
      </c>
      <c r="S507" s="4">
        <v>1</v>
      </c>
      <c r="T507" s="4" t="s">
        <v>3078</v>
      </c>
      <c r="U507" s="4"/>
      <c r="V507" s="4"/>
      <c r="W507" s="4">
        <v>9</v>
      </c>
      <c r="X507" s="4"/>
    </row>
    <row r="508" spans="1:24" x14ac:dyDescent="0.2">
      <c r="A508" s="3">
        <v>1110001</v>
      </c>
      <c r="B508" s="3" t="s">
        <v>93</v>
      </c>
      <c r="C508" s="3">
        <v>62</v>
      </c>
      <c r="D508" s="3" t="s">
        <v>378</v>
      </c>
      <c r="E508" s="3">
        <v>12</v>
      </c>
      <c r="F508" s="3" t="s">
        <v>442</v>
      </c>
      <c r="G508" s="3">
        <v>1</v>
      </c>
      <c r="H508" s="3">
        <v>1</v>
      </c>
      <c r="I508" s="3">
        <v>1</v>
      </c>
      <c r="J508" s="3">
        <v>0</v>
      </c>
      <c r="K508" s="3">
        <v>0</v>
      </c>
      <c r="L508" s="3" t="s">
        <v>3079</v>
      </c>
      <c r="M508" s="4">
        <v>1</v>
      </c>
      <c r="N508" s="3" t="s">
        <v>3080</v>
      </c>
      <c r="O508" s="4">
        <v>1</v>
      </c>
      <c r="P508" s="3" t="s">
        <v>3081</v>
      </c>
      <c r="Q508" s="3">
        <v>1</v>
      </c>
      <c r="R508" s="3" t="s">
        <v>3082</v>
      </c>
      <c r="S508" s="3">
        <v>1</v>
      </c>
      <c r="T508" s="3" t="s">
        <v>3083</v>
      </c>
      <c r="W508" s="3">
        <v>9</v>
      </c>
    </row>
    <row r="509" spans="1:24" x14ac:dyDescent="0.2">
      <c r="A509" s="3">
        <v>1110001</v>
      </c>
      <c r="B509" s="3" t="s">
        <v>93</v>
      </c>
      <c r="C509" s="3">
        <v>62</v>
      </c>
      <c r="D509" s="3" t="s">
        <v>280</v>
      </c>
      <c r="E509" s="3">
        <v>13</v>
      </c>
      <c r="F509" s="3" t="s">
        <v>442</v>
      </c>
      <c r="G509" s="3">
        <v>0</v>
      </c>
      <c r="H509" s="3">
        <v>1</v>
      </c>
      <c r="I509" s="3">
        <v>1</v>
      </c>
      <c r="J509" s="3">
        <v>0</v>
      </c>
      <c r="K509" s="3">
        <v>0</v>
      </c>
      <c r="L509" s="3" t="s">
        <v>3084</v>
      </c>
      <c r="M509" s="4">
        <v>1</v>
      </c>
      <c r="N509" s="3" t="s">
        <v>3085</v>
      </c>
      <c r="O509" s="4">
        <v>0</v>
      </c>
      <c r="Q509" s="3">
        <v>1</v>
      </c>
      <c r="R509" s="3" t="s">
        <v>3086</v>
      </c>
      <c r="S509" s="3">
        <v>1</v>
      </c>
      <c r="T509" s="3" t="s">
        <v>3087</v>
      </c>
      <c r="W509" s="3">
        <v>9</v>
      </c>
    </row>
    <row r="510" spans="1:24" x14ac:dyDescent="0.2">
      <c r="A510" s="4">
        <v>1110002</v>
      </c>
      <c r="B510" s="4" t="s">
        <v>94</v>
      </c>
      <c r="C510" s="31">
        <v>62</v>
      </c>
      <c r="D510" s="4" t="s">
        <v>391</v>
      </c>
      <c r="E510" s="2">
        <v>13</v>
      </c>
      <c r="F510" s="4" t="s">
        <v>442</v>
      </c>
      <c r="G510" s="4">
        <v>0</v>
      </c>
      <c r="H510" s="4">
        <v>1</v>
      </c>
      <c r="I510" s="4">
        <v>1</v>
      </c>
      <c r="J510" s="4">
        <v>0</v>
      </c>
      <c r="K510" s="4">
        <v>0</v>
      </c>
      <c r="L510" s="4" t="s">
        <v>3088</v>
      </c>
      <c r="M510" s="4">
        <v>1</v>
      </c>
      <c r="N510" s="4" t="s">
        <v>3089</v>
      </c>
      <c r="O510" s="4">
        <v>0</v>
      </c>
      <c r="P510" s="4"/>
      <c r="Q510" s="4">
        <v>1</v>
      </c>
      <c r="R510" s="4" t="s">
        <v>3090</v>
      </c>
      <c r="S510" s="4">
        <v>1</v>
      </c>
      <c r="T510" s="4" t="s">
        <v>3091</v>
      </c>
      <c r="U510" s="4"/>
      <c r="V510" s="4"/>
      <c r="W510" s="4">
        <v>7</v>
      </c>
      <c r="X510" s="4"/>
    </row>
    <row r="511" spans="1:24" x14ac:dyDescent="0.2">
      <c r="A511" s="4">
        <v>1110002</v>
      </c>
      <c r="B511" s="4" t="s">
        <v>94</v>
      </c>
      <c r="C511" s="31">
        <v>62</v>
      </c>
      <c r="D511" s="4" t="s">
        <v>336</v>
      </c>
      <c r="E511" s="2">
        <v>14</v>
      </c>
      <c r="F511" s="4" t="s">
        <v>442</v>
      </c>
      <c r="G511" s="4">
        <v>0</v>
      </c>
      <c r="H511" s="4">
        <v>1</v>
      </c>
      <c r="I511" s="4">
        <v>1</v>
      </c>
      <c r="J511" s="4">
        <v>0</v>
      </c>
      <c r="K511" s="4">
        <v>0</v>
      </c>
      <c r="L511" s="4" t="s">
        <v>3092</v>
      </c>
      <c r="M511" s="4">
        <v>1</v>
      </c>
      <c r="N511" s="4" t="s">
        <v>3093</v>
      </c>
      <c r="O511" s="4">
        <v>0</v>
      </c>
      <c r="P511" s="4"/>
      <c r="Q511" s="4">
        <v>1</v>
      </c>
      <c r="R511" s="4" t="s">
        <v>3094</v>
      </c>
      <c r="S511" s="4">
        <v>1</v>
      </c>
      <c r="T511" s="4" t="s">
        <v>3095</v>
      </c>
      <c r="U511" s="4"/>
      <c r="V511" s="4"/>
      <c r="W511" s="4">
        <v>7</v>
      </c>
      <c r="X511" s="4"/>
    </row>
    <row r="512" spans="1:24" x14ac:dyDescent="0.2">
      <c r="A512" s="4">
        <v>1110002</v>
      </c>
      <c r="B512" s="4" t="s">
        <v>94</v>
      </c>
      <c r="C512" s="31">
        <v>62</v>
      </c>
      <c r="D512" s="4" t="s">
        <v>280</v>
      </c>
      <c r="E512" s="2">
        <v>15</v>
      </c>
      <c r="F512" s="4" t="s">
        <v>442</v>
      </c>
      <c r="G512" s="4">
        <v>0</v>
      </c>
      <c r="H512" s="4">
        <v>1</v>
      </c>
      <c r="I512" s="4">
        <v>1</v>
      </c>
      <c r="J512" s="4">
        <v>0</v>
      </c>
      <c r="K512" s="4">
        <v>0</v>
      </c>
      <c r="L512" s="4" t="s">
        <v>3096</v>
      </c>
      <c r="M512" s="4">
        <v>1</v>
      </c>
      <c r="N512" s="4" t="s">
        <v>3097</v>
      </c>
      <c r="O512" s="4">
        <v>0</v>
      </c>
      <c r="P512" s="4"/>
      <c r="Q512" s="4">
        <v>1</v>
      </c>
      <c r="R512" s="4" t="s">
        <v>3098</v>
      </c>
      <c r="S512" s="4">
        <v>1</v>
      </c>
      <c r="T512" s="4" t="s">
        <v>3099</v>
      </c>
      <c r="U512" s="4"/>
      <c r="V512" s="4"/>
      <c r="W512" s="4">
        <v>7</v>
      </c>
      <c r="X512" s="4"/>
    </row>
    <row r="513" spans="1:24" x14ac:dyDescent="0.2">
      <c r="A513" s="4">
        <v>1110002</v>
      </c>
      <c r="B513" s="4" t="s">
        <v>94</v>
      </c>
      <c r="C513" s="31">
        <v>62</v>
      </c>
      <c r="D513" s="4" t="s">
        <v>330</v>
      </c>
      <c r="E513" s="2">
        <v>16</v>
      </c>
      <c r="F513" s="4" t="s">
        <v>442</v>
      </c>
      <c r="G513" s="4">
        <v>0</v>
      </c>
      <c r="H513" s="4">
        <v>1</v>
      </c>
      <c r="I513" s="4">
        <v>1</v>
      </c>
      <c r="J513" s="4">
        <v>0</v>
      </c>
      <c r="K513" s="4">
        <v>0</v>
      </c>
      <c r="L513" s="4" t="s">
        <v>3100</v>
      </c>
      <c r="M513" s="4">
        <v>1</v>
      </c>
      <c r="N513" s="4" t="s">
        <v>3101</v>
      </c>
      <c r="O513" s="4">
        <v>0</v>
      </c>
      <c r="P513" s="4"/>
      <c r="Q513" s="4">
        <v>1</v>
      </c>
      <c r="R513" s="4"/>
      <c r="S513" s="4">
        <v>1</v>
      </c>
      <c r="T513" s="4" t="s">
        <v>3102</v>
      </c>
      <c r="U513" s="4"/>
      <c r="V513" s="4"/>
      <c r="W513" s="4">
        <v>7</v>
      </c>
      <c r="X513" s="4"/>
    </row>
    <row r="514" spans="1:24" x14ac:dyDescent="0.2">
      <c r="A514" s="4">
        <v>1110002</v>
      </c>
      <c r="B514" s="4" t="s">
        <v>94</v>
      </c>
      <c r="C514" s="31">
        <v>62</v>
      </c>
      <c r="D514" s="4" t="s">
        <v>115</v>
      </c>
      <c r="E514" s="2">
        <v>17</v>
      </c>
      <c r="F514" s="4" t="s">
        <v>442</v>
      </c>
      <c r="G514" s="4">
        <v>0</v>
      </c>
      <c r="H514" s="4">
        <v>1</v>
      </c>
      <c r="I514" s="4">
        <v>1</v>
      </c>
      <c r="J514" s="4">
        <v>0</v>
      </c>
      <c r="K514" s="4">
        <v>0</v>
      </c>
      <c r="L514" s="4" t="s">
        <v>3103</v>
      </c>
      <c r="M514" s="4">
        <v>1</v>
      </c>
      <c r="N514" s="4" t="s">
        <v>3104</v>
      </c>
      <c r="O514" s="4">
        <v>0</v>
      </c>
      <c r="P514" s="4"/>
      <c r="Q514" s="4">
        <v>1</v>
      </c>
      <c r="R514" s="4" t="s">
        <v>3105</v>
      </c>
      <c r="S514" s="4">
        <v>0</v>
      </c>
      <c r="T514" s="4"/>
      <c r="U514" s="4">
        <v>1</v>
      </c>
      <c r="V514" s="4" t="s">
        <v>3106</v>
      </c>
      <c r="W514" s="4">
        <v>7</v>
      </c>
      <c r="X514" s="4"/>
    </row>
    <row r="515" spans="1:24" x14ac:dyDescent="0.2">
      <c r="A515" s="4">
        <v>1110002</v>
      </c>
      <c r="B515" s="4" t="s">
        <v>94</v>
      </c>
      <c r="C515" s="31">
        <v>62</v>
      </c>
      <c r="D515" s="4" t="s">
        <v>242</v>
      </c>
      <c r="E515" s="2">
        <v>18</v>
      </c>
      <c r="F515" s="4" t="s">
        <v>442</v>
      </c>
      <c r="G515" s="4">
        <v>0</v>
      </c>
      <c r="H515" s="4">
        <v>1</v>
      </c>
      <c r="I515" s="4">
        <v>0</v>
      </c>
      <c r="J515" s="4">
        <v>0</v>
      </c>
      <c r="K515" s="4">
        <v>0</v>
      </c>
      <c r="L515" s="4" t="s">
        <v>3107</v>
      </c>
      <c r="M515" s="4">
        <v>0</v>
      </c>
      <c r="N515" s="4" t="s">
        <v>3108</v>
      </c>
      <c r="O515" s="4">
        <v>1</v>
      </c>
      <c r="P515" s="4" t="s">
        <v>3109</v>
      </c>
      <c r="Q515" s="4">
        <v>1</v>
      </c>
      <c r="R515" s="4" t="s">
        <v>3110</v>
      </c>
      <c r="S515" s="4">
        <v>1</v>
      </c>
      <c r="T515" s="4" t="s">
        <v>3111</v>
      </c>
      <c r="U515" s="4"/>
      <c r="V515" s="4"/>
      <c r="W515" s="4">
        <v>8</v>
      </c>
      <c r="X515" s="4"/>
    </row>
    <row r="516" spans="1:24" x14ac:dyDescent="0.2">
      <c r="A516" s="3">
        <v>1110002</v>
      </c>
      <c r="B516" s="3" t="s">
        <v>94</v>
      </c>
      <c r="C516" s="29">
        <v>62</v>
      </c>
      <c r="D516" s="3" t="s">
        <v>372</v>
      </c>
      <c r="E516" s="3">
        <v>12</v>
      </c>
      <c r="F516" s="3" t="s">
        <v>442</v>
      </c>
      <c r="G516" s="3">
        <v>0</v>
      </c>
      <c r="H516" s="3">
        <v>1</v>
      </c>
      <c r="I516" s="3">
        <v>1</v>
      </c>
      <c r="J516" s="3">
        <v>0</v>
      </c>
      <c r="K516" s="3">
        <v>0</v>
      </c>
      <c r="L516" s="3" t="s">
        <v>3112</v>
      </c>
      <c r="M516" s="3">
        <v>1</v>
      </c>
      <c r="N516" s="3" t="s">
        <v>3113</v>
      </c>
      <c r="O516" s="3">
        <v>0</v>
      </c>
      <c r="Q516" s="3">
        <v>1</v>
      </c>
      <c r="R516" s="3" t="s">
        <v>3114</v>
      </c>
      <c r="S516" s="3">
        <v>1</v>
      </c>
      <c r="T516" s="3" t="s">
        <v>3115</v>
      </c>
    </row>
    <row r="517" spans="1:24" x14ac:dyDescent="0.2">
      <c r="A517" s="3">
        <v>1110002</v>
      </c>
      <c r="B517" s="3" t="s">
        <v>94</v>
      </c>
      <c r="C517" s="29">
        <v>62</v>
      </c>
      <c r="D517" s="3" t="s">
        <v>234</v>
      </c>
      <c r="E517" s="3">
        <v>7</v>
      </c>
      <c r="F517" s="3" t="s">
        <v>442</v>
      </c>
      <c r="G517" s="3">
        <v>0</v>
      </c>
      <c r="H517" s="3">
        <v>1</v>
      </c>
      <c r="I517" s="3">
        <v>1</v>
      </c>
      <c r="J517" s="3">
        <v>0</v>
      </c>
      <c r="K517" s="3">
        <v>0</v>
      </c>
      <c r="L517" s="3" t="s">
        <v>2048</v>
      </c>
      <c r="M517" s="3">
        <v>0</v>
      </c>
      <c r="N517" s="3" t="s">
        <v>3116</v>
      </c>
      <c r="O517" s="3">
        <v>1</v>
      </c>
      <c r="P517" s="3" t="s">
        <v>3117</v>
      </c>
      <c r="Q517" s="3">
        <v>1</v>
      </c>
      <c r="R517" s="3" t="s">
        <v>3118</v>
      </c>
      <c r="S517" s="3">
        <v>1</v>
      </c>
      <c r="T517" s="3" t="s">
        <v>3119</v>
      </c>
    </row>
    <row r="518" spans="1:24" x14ac:dyDescent="0.2">
      <c r="A518" s="3">
        <v>1110002</v>
      </c>
      <c r="B518" s="3" t="s">
        <v>94</v>
      </c>
      <c r="C518" s="29">
        <v>62</v>
      </c>
      <c r="D518" s="3" t="s">
        <v>180</v>
      </c>
      <c r="E518" s="3">
        <v>10</v>
      </c>
      <c r="F518" s="3" t="s">
        <v>442</v>
      </c>
      <c r="G518" s="3">
        <v>0</v>
      </c>
      <c r="H518" s="3">
        <v>1</v>
      </c>
      <c r="I518" s="3">
        <v>1</v>
      </c>
      <c r="J518" s="3">
        <v>1</v>
      </c>
      <c r="K518" s="3">
        <v>0</v>
      </c>
      <c r="L518" s="3" t="s">
        <v>3120</v>
      </c>
      <c r="M518" s="3">
        <v>1</v>
      </c>
      <c r="N518" s="3" t="s">
        <v>3121</v>
      </c>
      <c r="O518" s="3">
        <v>1</v>
      </c>
      <c r="P518" s="3" t="s">
        <v>3122</v>
      </c>
      <c r="Q518" s="3">
        <v>1</v>
      </c>
      <c r="R518" s="3" t="s">
        <v>3123</v>
      </c>
      <c r="S518" s="3">
        <v>1</v>
      </c>
      <c r="T518" s="3" t="s">
        <v>3124</v>
      </c>
      <c r="X518" s="3" t="s">
        <v>3125</v>
      </c>
    </row>
    <row r="519" spans="1:24" x14ac:dyDescent="0.2">
      <c r="A519" s="3">
        <v>1110002</v>
      </c>
      <c r="B519" s="3" t="s">
        <v>94</v>
      </c>
      <c r="C519" s="29">
        <v>62</v>
      </c>
      <c r="D519" s="3" t="s">
        <v>133</v>
      </c>
      <c r="E519" s="3">
        <v>5</v>
      </c>
      <c r="F519" s="3" t="s">
        <v>441</v>
      </c>
      <c r="G519" s="3">
        <v>0</v>
      </c>
      <c r="H519" s="3">
        <v>1</v>
      </c>
      <c r="I519" s="3">
        <v>0</v>
      </c>
      <c r="J519" s="3">
        <v>0</v>
      </c>
      <c r="K519" s="3">
        <v>0</v>
      </c>
      <c r="L519" s="3" t="s">
        <v>3126</v>
      </c>
      <c r="M519" s="3">
        <v>1</v>
      </c>
      <c r="N519" s="3" t="s">
        <v>3127</v>
      </c>
      <c r="O519" s="3">
        <v>1</v>
      </c>
      <c r="P519" s="3" t="s">
        <v>3128</v>
      </c>
      <c r="Q519" s="3">
        <v>1</v>
      </c>
      <c r="R519" s="3" t="s">
        <v>3129</v>
      </c>
      <c r="S519" s="3">
        <v>1</v>
      </c>
      <c r="T519" s="3" t="s">
        <v>3130</v>
      </c>
    </row>
    <row r="520" spans="1:24" x14ac:dyDescent="0.2">
      <c r="A520" s="3">
        <v>1110002</v>
      </c>
      <c r="B520" s="3" t="s">
        <v>94</v>
      </c>
      <c r="C520" s="29">
        <v>62</v>
      </c>
      <c r="D520" s="3" t="s">
        <v>392</v>
      </c>
      <c r="E520" s="3">
        <v>6</v>
      </c>
      <c r="F520" s="3" t="s">
        <v>441</v>
      </c>
      <c r="G520" s="3">
        <v>0</v>
      </c>
      <c r="H520" s="3">
        <v>1</v>
      </c>
      <c r="I520" s="3">
        <v>0</v>
      </c>
      <c r="J520" s="3">
        <v>0</v>
      </c>
      <c r="K520" s="3">
        <v>0</v>
      </c>
      <c r="L520" s="3" t="s">
        <v>3131</v>
      </c>
      <c r="M520" s="3">
        <v>1</v>
      </c>
      <c r="N520" s="3" t="s">
        <v>3132</v>
      </c>
      <c r="O520" s="3">
        <v>1</v>
      </c>
      <c r="P520" s="3" t="s">
        <v>3133</v>
      </c>
      <c r="Q520" s="3">
        <v>1</v>
      </c>
      <c r="R520" s="3" t="s">
        <v>3134</v>
      </c>
      <c r="S520" s="3">
        <v>1</v>
      </c>
      <c r="T520" s="3" t="s">
        <v>3135</v>
      </c>
      <c r="X520" s="3" t="s">
        <v>3136</v>
      </c>
    </row>
    <row r="521" spans="1:24" x14ac:dyDescent="0.2">
      <c r="A521" s="3">
        <v>1110002</v>
      </c>
      <c r="B521" s="3" t="s">
        <v>94</v>
      </c>
      <c r="C521" s="29">
        <v>62</v>
      </c>
      <c r="D521" s="3" t="s">
        <v>307</v>
      </c>
      <c r="E521" s="3">
        <v>8</v>
      </c>
      <c r="F521" s="3" t="s">
        <v>442</v>
      </c>
      <c r="G521" s="3">
        <v>0</v>
      </c>
      <c r="H521" s="3">
        <v>1</v>
      </c>
      <c r="I521" s="3">
        <v>1</v>
      </c>
      <c r="J521" s="3">
        <v>0</v>
      </c>
      <c r="K521" s="3">
        <v>0</v>
      </c>
      <c r="L521" s="3" t="s">
        <v>3137</v>
      </c>
      <c r="M521" s="3">
        <v>1</v>
      </c>
      <c r="N521" s="3" t="s">
        <v>3138</v>
      </c>
      <c r="O521" s="3">
        <v>1</v>
      </c>
      <c r="P521" s="3" t="s">
        <v>3139</v>
      </c>
      <c r="Q521" s="3">
        <v>1</v>
      </c>
      <c r="R521" s="3" t="s">
        <v>3140</v>
      </c>
      <c r="S521" s="3">
        <v>1</v>
      </c>
      <c r="T521" s="3" t="s">
        <v>3141</v>
      </c>
    </row>
    <row r="522" spans="1:24" x14ac:dyDescent="0.2">
      <c r="A522" s="3">
        <v>1110002</v>
      </c>
      <c r="B522" s="3" t="s">
        <v>94</v>
      </c>
      <c r="C522" s="29">
        <v>62</v>
      </c>
      <c r="D522" s="3" t="s">
        <v>303</v>
      </c>
      <c r="E522" s="3">
        <v>9</v>
      </c>
      <c r="F522" s="3" t="s">
        <v>442</v>
      </c>
      <c r="G522" s="3">
        <v>0</v>
      </c>
      <c r="H522" s="3">
        <v>1</v>
      </c>
      <c r="I522" s="3">
        <v>1</v>
      </c>
      <c r="J522" s="3">
        <v>0</v>
      </c>
      <c r="K522" s="3">
        <v>0</v>
      </c>
      <c r="L522" s="3" t="s">
        <v>3142</v>
      </c>
      <c r="M522" s="3">
        <v>1</v>
      </c>
      <c r="N522" s="3" t="s">
        <v>3143</v>
      </c>
      <c r="O522" s="3">
        <v>1</v>
      </c>
      <c r="P522" s="3" t="s">
        <v>3144</v>
      </c>
      <c r="Q522" s="3">
        <v>1</v>
      </c>
      <c r="R522" s="3" t="s">
        <v>3145</v>
      </c>
      <c r="S522" s="3">
        <v>1</v>
      </c>
      <c r="T522" s="3" t="s">
        <v>3146</v>
      </c>
    </row>
    <row r="523" spans="1:24" x14ac:dyDescent="0.2">
      <c r="A523" s="3">
        <v>1110002</v>
      </c>
      <c r="B523" s="3" t="s">
        <v>94</v>
      </c>
      <c r="C523" s="29">
        <v>62</v>
      </c>
      <c r="D523" s="3" t="s">
        <v>260</v>
      </c>
      <c r="E523" s="3">
        <v>11</v>
      </c>
      <c r="F523" s="3" t="s">
        <v>442</v>
      </c>
      <c r="G523" s="3">
        <v>0</v>
      </c>
      <c r="H523" s="3">
        <v>1</v>
      </c>
      <c r="I523" s="3">
        <v>1</v>
      </c>
      <c r="J523" s="3">
        <v>1</v>
      </c>
      <c r="K523" s="3">
        <v>0</v>
      </c>
      <c r="L523" s="3" t="s">
        <v>3147</v>
      </c>
      <c r="M523" s="3">
        <v>1</v>
      </c>
      <c r="N523" s="3" t="s">
        <v>3148</v>
      </c>
      <c r="O523" s="3">
        <v>1</v>
      </c>
      <c r="P523" s="3" t="s">
        <v>3149</v>
      </c>
      <c r="Q523" s="3">
        <v>1</v>
      </c>
      <c r="R523" s="3" t="s">
        <v>3150</v>
      </c>
      <c r="S523" s="3">
        <v>1</v>
      </c>
      <c r="T523" s="3" t="s">
        <v>3151</v>
      </c>
      <c r="X523" s="3" t="s">
        <v>3152</v>
      </c>
    </row>
    <row r="524" spans="1:24" x14ac:dyDescent="0.2">
      <c r="A524" s="3">
        <v>1110002</v>
      </c>
      <c r="B524" s="3" t="s">
        <v>94</v>
      </c>
      <c r="C524" s="29" t="s">
        <v>3153</v>
      </c>
      <c r="D524" s="3" t="s">
        <v>351</v>
      </c>
      <c r="E524" s="3">
        <v>3</v>
      </c>
      <c r="F524" s="3" t="s">
        <v>441</v>
      </c>
      <c r="G524" s="3">
        <v>0</v>
      </c>
      <c r="H524" s="3">
        <v>1</v>
      </c>
      <c r="I524" s="3">
        <v>0</v>
      </c>
      <c r="J524" s="3">
        <v>0</v>
      </c>
      <c r="K524" s="3">
        <v>0</v>
      </c>
      <c r="L524" s="3" t="s">
        <v>3154</v>
      </c>
      <c r="M524" s="3">
        <v>1</v>
      </c>
      <c r="N524" s="3" t="s">
        <v>3155</v>
      </c>
      <c r="O524" s="3">
        <v>1</v>
      </c>
      <c r="P524" s="3" t="s">
        <v>3156</v>
      </c>
      <c r="Q524" s="3">
        <v>1</v>
      </c>
      <c r="R524" s="3" t="s">
        <v>3157</v>
      </c>
      <c r="S524" s="3">
        <v>1</v>
      </c>
      <c r="T524" s="3" t="s">
        <v>3158</v>
      </c>
      <c r="U524" s="3">
        <v>1</v>
      </c>
      <c r="V524" s="3" t="s">
        <v>3159</v>
      </c>
      <c r="W524" s="3">
        <v>8</v>
      </c>
    </row>
    <row r="525" spans="1:24" x14ac:dyDescent="0.2">
      <c r="A525" s="3">
        <v>1110002</v>
      </c>
      <c r="B525" s="3" t="s">
        <v>94</v>
      </c>
      <c r="C525" s="29" t="s">
        <v>3153</v>
      </c>
      <c r="D525" s="3" t="s">
        <v>301</v>
      </c>
      <c r="E525" s="3">
        <v>4</v>
      </c>
      <c r="F525" s="3" t="s">
        <v>441</v>
      </c>
      <c r="G525" s="3">
        <v>0</v>
      </c>
      <c r="H525" s="3">
        <v>1</v>
      </c>
      <c r="I525" s="3">
        <v>0</v>
      </c>
      <c r="J525" s="3">
        <v>0</v>
      </c>
      <c r="K525" s="3">
        <v>0</v>
      </c>
      <c r="L525" s="3" t="s">
        <v>3160</v>
      </c>
      <c r="M525" s="3">
        <v>1</v>
      </c>
      <c r="N525" s="3" t="s">
        <v>3161</v>
      </c>
      <c r="O525" s="3">
        <v>1</v>
      </c>
      <c r="P525" s="3" t="s">
        <v>3162</v>
      </c>
      <c r="Q525" s="3">
        <v>1</v>
      </c>
      <c r="R525" s="3" t="s">
        <v>3163</v>
      </c>
      <c r="S525" s="3">
        <v>1</v>
      </c>
      <c r="T525" s="3" t="s">
        <v>3164</v>
      </c>
      <c r="U525" s="3">
        <v>1</v>
      </c>
      <c r="V525" s="3" t="s">
        <v>3165</v>
      </c>
      <c r="W525" s="3">
        <v>8</v>
      </c>
    </row>
    <row r="526" spans="1:24" x14ac:dyDescent="0.2">
      <c r="A526" s="3">
        <v>1110002</v>
      </c>
      <c r="B526" s="3" t="s">
        <v>94</v>
      </c>
      <c r="C526" s="29">
        <v>73</v>
      </c>
      <c r="D526" s="3" t="s">
        <v>393</v>
      </c>
      <c r="E526" s="3">
        <v>1</v>
      </c>
      <c r="F526" s="3" t="s">
        <v>441</v>
      </c>
      <c r="G526" s="3">
        <v>0</v>
      </c>
      <c r="H526" s="3">
        <v>1</v>
      </c>
      <c r="I526" s="3">
        <v>0</v>
      </c>
      <c r="J526" s="3">
        <v>0</v>
      </c>
      <c r="K526" s="3">
        <v>0</v>
      </c>
      <c r="L526" s="3" t="s">
        <v>3166</v>
      </c>
      <c r="M526" s="3">
        <v>1</v>
      </c>
      <c r="N526" s="3" t="s">
        <v>3167</v>
      </c>
      <c r="O526" s="3">
        <v>1</v>
      </c>
      <c r="P526" s="3" t="s">
        <v>3168</v>
      </c>
      <c r="Q526" s="3">
        <v>1</v>
      </c>
      <c r="R526" s="3" t="s">
        <v>3169</v>
      </c>
      <c r="S526" s="3">
        <v>1</v>
      </c>
      <c r="T526" s="3" t="s">
        <v>3170</v>
      </c>
      <c r="U526" s="3">
        <v>1</v>
      </c>
      <c r="V526" s="3" t="s">
        <v>3171</v>
      </c>
      <c r="W526" s="3">
        <v>8</v>
      </c>
      <c r="X526" s="3" t="s">
        <v>3172</v>
      </c>
    </row>
    <row r="527" spans="1:24" x14ac:dyDescent="0.2">
      <c r="A527" s="3">
        <v>1110002</v>
      </c>
      <c r="B527" s="3" t="s">
        <v>94</v>
      </c>
      <c r="C527" s="29">
        <v>73</v>
      </c>
      <c r="D527" s="3" t="s">
        <v>305</v>
      </c>
      <c r="E527" s="3">
        <v>2</v>
      </c>
      <c r="F527" s="3" t="s">
        <v>441</v>
      </c>
      <c r="G527" s="3">
        <v>0</v>
      </c>
      <c r="H527" s="3">
        <v>1</v>
      </c>
      <c r="I527" s="3">
        <v>0</v>
      </c>
      <c r="J527" s="3">
        <v>0</v>
      </c>
      <c r="K527" s="3">
        <v>0</v>
      </c>
      <c r="L527" s="3" t="s">
        <v>3173</v>
      </c>
      <c r="M527" s="3">
        <v>1</v>
      </c>
      <c r="N527" s="3" t="s">
        <v>3174</v>
      </c>
      <c r="O527" s="3">
        <v>1</v>
      </c>
      <c r="P527" s="3" t="s">
        <v>3175</v>
      </c>
      <c r="Q527" s="3">
        <v>1</v>
      </c>
      <c r="R527" s="3" t="s">
        <v>3176</v>
      </c>
      <c r="S527" s="3">
        <v>1</v>
      </c>
      <c r="T527" s="3" t="s">
        <v>3177</v>
      </c>
      <c r="U527" s="3">
        <v>1</v>
      </c>
      <c r="V527" s="3" t="s">
        <v>3178</v>
      </c>
      <c r="W527" s="3">
        <v>8</v>
      </c>
      <c r="X527" s="3" t="s">
        <v>3179</v>
      </c>
    </row>
    <row r="528" spans="1:24" x14ac:dyDescent="0.2">
      <c r="A528" s="4">
        <v>1110002</v>
      </c>
      <c r="B528" s="4" t="s">
        <v>94</v>
      </c>
      <c r="C528" s="4" t="s">
        <v>3066</v>
      </c>
      <c r="D528" s="4" t="s">
        <v>394</v>
      </c>
      <c r="E528" s="4" t="s">
        <v>438</v>
      </c>
      <c r="F528" s="4" t="s">
        <v>442</v>
      </c>
      <c r="G528" s="4">
        <v>0</v>
      </c>
      <c r="H528" s="4">
        <v>1</v>
      </c>
      <c r="I528" s="4">
        <v>1</v>
      </c>
      <c r="J528" s="4">
        <v>0</v>
      </c>
      <c r="K528" s="4">
        <v>0</v>
      </c>
      <c r="L528" s="4"/>
      <c r="M528" s="4">
        <v>1</v>
      </c>
      <c r="N528" s="4" t="s">
        <v>3180</v>
      </c>
      <c r="O528" s="4">
        <v>1</v>
      </c>
      <c r="P528" s="4" t="s">
        <v>3181</v>
      </c>
      <c r="Q528" s="4">
        <v>1</v>
      </c>
      <c r="R528" s="4" t="s">
        <v>3182</v>
      </c>
      <c r="S528" s="4">
        <v>1</v>
      </c>
      <c r="T528" s="4" t="s">
        <v>3183</v>
      </c>
      <c r="U528" s="4"/>
      <c r="V528" s="4"/>
      <c r="W528" s="4">
        <v>8</v>
      </c>
      <c r="X528" s="4"/>
    </row>
    <row r="529" spans="1:24" x14ac:dyDescent="0.2">
      <c r="A529" s="4">
        <v>1110002</v>
      </c>
      <c r="B529" s="4" t="s">
        <v>94</v>
      </c>
      <c r="C529" s="4" t="s">
        <v>3066</v>
      </c>
      <c r="D529" s="4" t="s">
        <v>359</v>
      </c>
      <c r="E529" s="4" t="s">
        <v>438</v>
      </c>
      <c r="F529" s="4" t="s">
        <v>442</v>
      </c>
      <c r="G529" s="4">
        <v>0</v>
      </c>
      <c r="H529" s="4">
        <v>1</v>
      </c>
      <c r="I529" s="4">
        <v>1</v>
      </c>
      <c r="J529" s="4">
        <v>0</v>
      </c>
      <c r="K529" s="4">
        <v>0</v>
      </c>
      <c r="L529" s="4" t="s">
        <v>3184</v>
      </c>
      <c r="M529" s="4">
        <v>1</v>
      </c>
      <c r="N529" s="4" t="s">
        <v>3185</v>
      </c>
      <c r="O529" s="4">
        <v>1</v>
      </c>
      <c r="P529" s="4" t="s">
        <v>3186</v>
      </c>
      <c r="Q529" s="4">
        <v>1</v>
      </c>
      <c r="R529" s="4" t="s">
        <v>3187</v>
      </c>
      <c r="S529" s="4">
        <v>1</v>
      </c>
      <c r="T529" s="4" t="s">
        <v>3188</v>
      </c>
      <c r="U529" s="4"/>
      <c r="V529" s="4"/>
      <c r="W529" s="4">
        <v>8</v>
      </c>
      <c r="X529" s="4"/>
    </row>
    <row r="530" spans="1:24" x14ac:dyDescent="0.2">
      <c r="A530" s="3">
        <v>1110003</v>
      </c>
      <c r="B530" s="3" t="s">
        <v>95</v>
      </c>
      <c r="C530" s="3">
        <v>56</v>
      </c>
      <c r="D530" s="3" t="s">
        <v>346</v>
      </c>
      <c r="E530" s="3">
        <v>2</v>
      </c>
      <c r="F530" s="3" t="s">
        <v>441</v>
      </c>
      <c r="G530" s="3">
        <v>0</v>
      </c>
      <c r="H530" s="3">
        <v>1</v>
      </c>
      <c r="I530" s="3">
        <v>1</v>
      </c>
      <c r="J530" s="3">
        <v>0</v>
      </c>
      <c r="K530" s="3">
        <v>0</v>
      </c>
      <c r="L530" s="3" t="s">
        <v>3189</v>
      </c>
      <c r="M530" s="4">
        <v>1</v>
      </c>
      <c r="N530" s="3" t="s">
        <v>3190</v>
      </c>
      <c r="O530" s="4">
        <v>1</v>
      </c>
      <c r="P530" s="3" t="s">
        <v>3191</v>
      </c>
      <c r="Q530" s="4">
        <v>1</v>
      </c>
      <c r="R530" s="3" t="s">
        <v>3192</v>
      </c>
      <c r="S530" s="4">
        <v>1</v>
      </c>
      <c r="T530" s="3" t="s">
        <v>3193</v>
      </c>
      <c r="U530" s="3">
        <v>1</v>
      </c>
      <c r="V530" s="3" t="s">
        <v>3194</v>
      </c>
    </row>
    <row r="531" spans="1:24" x14ac:dyDescent="0.2">
      <c r="A531" s="3">
        <v>1110003</v>
      </c>
      <c r="B531" s="3" t="s">
        <v>95</v>
      </c>
      <c r="C531" s="3">
        <v>56</v>
      </c>
      <c r="D531" s="3" t="s">
        <v>211</v>
      </c>
      <c r="E531" s="3">
        <v>4</v>
      </c>
      <c r="F531" s="3" t="s">
        <v>442</v>
      </c>
      <c r="G531" s="3">
        <v>0</v>
      </c>
      <c r="H531" s="3">
        <v>1</v>
      </c>
      <c r="I531" s="3">
        <v>0</v>
      </c>
      <c r="J531" s="3">
        <v>0</v>
      </c>
      <c r="K531" s="3">
        <v>0</v>
      </c>
      <c r="L531" s="3" t="s">
        <v>3195</v>
      </c>
      <c r="M531" s="4">
        <v>1</v>
      </c>
      <c r="N531" s="3" t="s">
        <v>3196</v>
      </c>
      <c r="O531" s="4">
        <v>0</v>
      </c>
      <c r="P531" s="4"/>
      <c r="Q531" s="4">
        <v>1</v>
      </c>
      <c r="R531" s="3" t="s">
        <v>3197</v>
      </c>
      <c r="S531" s="4">
        <v>1</v>
      </c>
      <c r="T531" s="3" t="s">
        <v>3198</v>
      </c>
    </row>
    <row r="532" spans="1:24" x14ac:dyDescent="0.2">
      <c r="A532" s="3">
        <v>1110003</v>
      </c>
      <c r="B532" s="3" t="s">
        <v>95</v>
      </c>
      <c r="C532" s="3">
        <v>56</v>
      </c>
      <c r="D532" s="3" t="s">
        <v>171</v>
      </c>
      <c r="E532" s="3">
        <v>7</v>
      </c>
      <c r="F532" s="3" t="s">
        <v>442</v>
      </c>
      <c r="G532" s="3">
        <v>1</v>
      </c>
      <c r="H532" s="3">
        <v>1</v>
      </c>
      <c r="I532" s="3">
        <v>1</v>
      </c>
      <c r="J532" s="3">
        <v>0</v>
      </c>
      <c r="K532" s="3">
        <v>0</v>
      </c>
      <c r="L532" s="3" t="s">
        <v>3199</v>
      </c>
      <c r="M532" s="4">
        <v>1</v>
      </c>
      <c r="N532" s="3" t="s">
        <v>3200</v>
      </c>
      <c r="O532" s="4">
        <v>0</v>
      </c>
      <c r="Q532" s="4">
        <v>1</v>
      </c>
      <c r="R532" s="3" t="s">
        <v>3201</v>
      </c>
      <c r="S532" s="4">
        <v>1</v>
      </c>
      <c r="T532" s="3" t="s">
        <v>3202</v>
      </c>
      <c r="X532" s="3" t="s">
        <v>3203</v>
      </c>
    </row>
    <row r="533" spans="1:24" x14ac:dyDescent="0.2">
      <c r="A533" s="3">
        <v>1110003</v>
      </c>
      <c r="B533" s="3" t="s">
        <v>95</v>
      </c>
      <c r="C533" s="3">
        <v>56</v>
      </c>
      <c r="D533" s="3" t="s">
        <v>321</v>
      </c>
      <c r="E533" s="3">
        <v>6</v>
      </c>
      <c r="F533" s="3" t="s">
        <v>442</v>
      </c>
      <c r="G533" s="3">
        <v>1</v>
      </c>
      <c r="H533" s="3">
        <v>1</v>
      </c>
      <c r="I533" s="3">
        <v>1</v>
      </c>
      <c r="J533" s="3">
        <v>0</v>
      </c>
      <c r="K533" s="3">
        <v>0</v>
      </c>
      <c r="L533" s="3" t="s">
        <v>3204</v>
      </c>
      <c r="M533" s="4">
        <v>1</v>
      </c>
      <c r="N533" s="3" t="s">
        <v>3205</v>
      </c>
      <c r="O533" s="4">
        <v>0</v>
      </c>
      <c r="Q533" s="4">
        <v>1</v>
      </c>
      <c r="R533" s="3" t="s">
        <v>3206</v>
      </c>
      <c r="S533" s="4">
        <v>1</v>
      </c>
      <c r="T533" s="3" t="s">
        <v>3207</v>
      </c>
      <c r="X533" s="3" t="s">
        <v>3208</v>
      </c>
    </row>
    <row r="534" spans="1:24" x14ac:dyDescent="0.2">
      <c r="A534" s="3">
        <v>1110003</v>
      </c>
      <c r="B534" s="3" t="s">
        <v>95</v>
      </c>
      <c r="C534" s="3">
        <v>56</v>
      </c>
      <c r="D534" s="3" t="s">
        <v>320</v>
      </c>
      <c r="E534" s="3">
        <v>5</v>
      </c>
      <c r="F534" s="3" t="s">
        <v>442</v>
      </c>
      <c r="G534" s="3">
        <v>0</v>
      </c>
      <c r="H534" s="3">
        <v>1</v>
      </c>
      <c r="I534" s="3">
        <v>1</v>
      </c>
      <c r="J534" s="3">
        <v>0</v>
      </c>
      <c r="K534" s="3">
        <v>0</v>
      </c>
      <c r="L534" s="3" t="s">
        <v>3209</v>
      </c>
      <c r="M534" s="4">
        <v>0</v>
      </c>
      <c r="N534" s="3" t="s">
        <v>3210</v>
      </c>
      <c r="O534" s="4">
        <v>0</v>
      </c>
      <c r="Q534" s="4">
        <v>1</v>
      </c>
      <c r="R534" s="3" t="s">
        <v>3211</v>
      </c>
      <c r="S534" s="4">
        <v>1</v>
      </c>
      <c r="T534" s="3" t="s">
        <v>3212</v>
      </c>
      <c r="U534" s="3">
        <v>1</v>
      </c>
      <c r="V534" s="3" t="s">
        <v>3213</v>
      </c>
      <c r="X534" s="3" t="s">
        <v>3214</v>
      </c>
    </row>
    <row r="535" spans="1:24" x14ac:dyDescent="0.2">
      <c r="A535" s="3">
        <v>1110003</v>
      </c>
      <c r="B535" s="3" t="s">
        <v>95</v>
      </c>
      <c r="C535" s="3">
        <v>56</v>
      </c>
      <c r="D535" s="3" t="s">
        <v>346</v>
      </c>
      <c r="E535" s="3">
        <v>2</v>
      </c>
      <c r="F535" s="3" t="s">
        <v>441</v>
      </c>
      <c r="G535" s="3">
        <v>1</v>
      </c>
      <c r="H535" s="3">
        <v>1</v>
      </c>
      <c r="I535" s="3">
        <v>0</v>
      </c>
      <c r="J535" s="3">
        <v>0</v>
      </c>
      <c r="K535" s="3">
        <v>0</v>
      </c>
      <c r="L535" s="3" t="s">
        <v>3189</v>
      </c>
      <c r="M535" s="4">
        <v>1</v>
      </c>
      <c r="N535" s="3" t="s">
        <v>3190</v>
      </c>
      <c r="O535" s="4">
        <v>1</v>
      </c>
      <c r="P535" s="3" t="s">
        <v>3191</v>
      </c>
      <c r="Q535" s="4">
        <v>1</v>
      </c>
      <c r="R535" s="3" t="s">
        <v>3192</v>
      </c>
      <c r="S535" s="4">
        <v>1</v>
      </c>
      <c r="T535" s="3" t="s">
        <v>3193</v>
      </c>
      <c r="U535" s="3">
        <v>1</v>
      </c>
      <c r="V535" s="3" t="s">
        <v>3215</v>
      </c>
    </row>
    <row r="536" spans="1:24" x14ac:dyDescent="0.2">
      <c r="A536" s="3">
        <v>1110003</v>
      </c>
      <c r="B536" s="3" t="s">
        <v>95</v>
      </c>
      <c r="C536" s="3">
        <v>56</v>
      </c>
      <c r="D536" s="3" t="s">
        <v>187</v>
      </c>
      <c r="E536" s="3">
        <v>2</v>
      </c>
      <c r="F536" s="3" t="s">
        <v>441</v>
      </c>
      <c r="G536" s="3">
        <v>0</v>
      </c>
      <c r="H536" s="3">
        <v>1</v>
      </c>
      <c r="I536" s="3">
        <v>0</v>
      </c>
      <c r="J536" s="3">
        <v>0</v>
      </c>
      <c r="K536" s="3">
        <v>0</v>
      </c>
      <c r="L536" s="3" t="s">
        <v>3216</v>
      </c>
      <c r="M536" s="4">
        <v>1</v>
      </c>
      <c r="N536" s="3" t="s">
        <v>3217</v>
      </c>
      <c r="O536" s="4">
        <v>1</v>
      </c>
      <c r="P536" s="3" t="s">
        <v>3218</v>
      </c>
      <c r="Q536" s="4">
        <v>1</v>
      </c>
      <c r="R536" s="3" t="s">
        <v>3219</v>
      </c>
      <c r="S536" s="4">
        <v>1</v>
      </c>
      <c r="T536" s="3" t="s">
        <v>3220</v>
      </c>
      <c r="X536" s="3" t="s">
        <v>3221</v>
      </c>
    </row>
    <row r="537" spans="1:24" x14ac:dyDescent="0.2">
      <c r="A537" s="3">
        <v>1110003</v>
      </c>
      <c r="B537" s="3" t="s">
        <v>95</v>
      </c>
      <c r="C537" s="3">
        <v>56</v>
      </c>
      <c r="D537" s="3" t="s">
        <v>344</v>
      </c>
      <c r="E537" s="3">
        <v>3</v>
      </c>
      <c r="F537" s="3" t="s">
        <v>442</v>
      </c>
      <c r="G537" s="3">
        <v>0</v>
      </c>
      <c r="H537" s="3">
        <v>1</v>
      </c>
      <c r="I537" s="3">
        <v>0</v>
      </c>
      <c r="J537" s="3">
        <v>0</v>
      </c>
      <c r="K537" s="3">
        <v>0</v>
      </c>
      <c r="L537" s="3" t="s">
        <v>3222</v>
      </c>
      <c r="M537" s="4">
        <v>1</v>
      </c>
      <c r="N537" s="3" t="s">
        <v>3223</v>
      </c>
      <c r="O537" s="4">
        <v>1</v>
      </c>
      <c r="P537" s="3" t="s">
        <v>3224</v>
      </c>
      <c r="Q537" s="4">
        <v>1</v>
      </c>
      <c r="R537" s="3" t="s">
        <v>3225</v>
      </c>
      <c r="S537" s="4">
        <v>1</v>
      </c>
      <c r="T537" s="3" t="s">
        <v>3226</v>
      </c>
    </row>
    <row r="538" spans="1:24" x14ac:dyDescent="0.2">
      <c r="A538" s="4">
        <v>1110004</v>
      </c>
      <c r="B538" s="4" t="s">
        <v>96</v>
      </c>
      <c r="C538" s="31">
        <v>58</v>
      </c>
      <c r="D538" s="4" t="s">
        <v>191</v>
      </c>
      <c r="E538" s="4">
        <v>10</v>
      </c>
      <c r="F538" s="4" t="s">
        <v>442</v>
      </c>
      <c r="G538" s="4">
        <v>0</v>
      </c>
      <c r="H538" s="4">
        <v>1</v>
      </c>
      <c r="I538" s="4">
        <v>1</v>
      </c>
      <c r="J538" s="4">
        <v>0</v>
      </c>
      <c r="K538" s="4">
        <v>0</v>
      </c>
      <c r="L538" s="4" t="s">
        <v>3227</v>
      </c>
      <c r="M538" s="4">
        <v>1</v>
      </c>
      <c r="N538" s="4" t="s">
        <v>3228</v>
      </c>
      <c r="O538" s="4">
        <v>1</v>
      </c>
      <c r="P538" s="4" t="s">
        <v>3229</v>
      </c>
      <c r="Q538" s="4">
        <v>1</v>
      </c>
      <c r="R538" s="4" t="s">
        <v>3230</v>
      </c>
      <c r="S538" s="4">
        <v>0</v>
      </c>
      <c r="T538" s="4"/>
      <c r="U538" s="4">
        <v>1</v>
      </c>
      <c r="V538" s="4" t="s">
        <v>3231</v>
      </c>
      <c r="W538" s="4">
        <v>9</v>
      </c>
      <c r="X538" s="4" t="s">
        <v>3232</v>
      </c>
    </row>
    <row r="539" spans="1:24" x14ac:dyDescent="0.2">
      <c r="A539" s="4">
        <v>1110004</v>
      </c>
      <c r="B539" s="4" t="s">
        <v>96</v>
      </c>
      <c r="C539" s="31">
        <v>58</v>
      </c>
      <c r="D539" s="4" t="s">
        <v>395</v>
      </c>
      <c r="E539" s="4">
        <v>11</v>
      </c>
      <c r="F539" s="4" t="s">
        <v>442</v>
      </c>
      <c r="G539" s="4">
        <v>0</v>
      </c>
      <c r="H539" s="4">
        <v>1</v>
      </c>
      <c r="I539" s="4">
        <v>1</v>
      </c>
      <c r="J539" s="4">
        <v>0</v>
      </c>
      <c r="K539" s="4">
        <v>0</v>
      </c>
      <c r="L539" s="4" t="s">
        <v>3233</v>
      </c>
      <c r="M539" s="4">
        <v>0</v>
      </c>
      <c r="N539" s="4" t="s">
        <v>3234</v>
      </c>
      <c r="O539" s="4">
        <v>1</v>
      </c>
      <c r="P539" s="4" t="s">
        <v>3235</v>
      </c>
      <c r="Q539" s="4">
        <v>1</v>
      </c>
      <c r="R539" s="4" t="s">
        <v>3236</v>
      </c>
      <c r="S539" s="4">
        <v>1</v>
      </c>
      <c r="T539" s="4" t="s">
        <v>3237</v>
      </c>
      <c r="U539" s="4"/>
      <c r="V539" s="4"/>
      <c r="W539" s="4">
        <v>9</v>
      </c>
      <c r="X539" s="4"/>
    </row>
    <row r="540" spans="1:24" x14ac:dyDescent="0.2">
      <c r="A540" s="3">
        <v>1110004</v>
      </c>
      <c r="B540" s="3" t="s">
        <v>96</v>
      </c>
      <c r="C540" s="29">
        <v>58</v>
      </c>
      <c r="D540" s="3" t="s">
        <v>267</v>
      </c>
      <c r="E540" s="3">
        <v>1</v>
      </c>
      <c r="F540" s="3" t="s">
        <v>442</v>
      </c>
      <c r="G540" s="3">
        <v>0</v>
      </c>
      <c r="H540" s="3">
        <v>1</v>
      </c>
      <c r="I540" s="3">
        <v>1</v>
      </c>
      <c r="J540" s="3">
        <v>0</v>
      </c>
      <c r="K540" s="3">
        <v>0</v>
      </c>
      <c r="L540" s="3" t="s">
        <v>3238</v>
      </c>
      <c r="M540" s="3">
        <v>0</v>
      </c>
      <c r="O540" s="3">
        <v>1</v>
      </c>
      <c r="P540" s="3" t="s">
        <v>3239</v>
      </c>
      <c r="Q540" s="3">
        <v>1</v>
      </c>
      <c r="R540" s="3" t="s">
        <v>3240</v>
      </c>
      <c r="S540" s="3">
        <v>1</v>
      </c>
      <c r="T540" s="3" t="s">
        <v>3241</v>
      </c>
      <c r="W540" s="3">
        <v>9</v>
      </c>
      <c r="X540" s="3" t="s">
        <v>3242</v>
      </c>
    </row>
    <row r="541" spans="1:24" x14ac:dyDescent="0.2">
      <c r="A541" s="3">
        <v>1110004</v>
      </c>
      <c r="B541" s="3" t="s">
        <v>96</v>
      </c>
      <c r="C541" s="29">
        <v>58</v>
      </c>
      <c r="D541" s="3" t="s">
        <v>396</v>
      </c>
      <c r="E541" s="3">
        <v>2</v>
      </c>
      <c r="F541" s="3" t="s">
        <v>442</v>
      </c>
      <c r="G541" s="3">
        <v>0</v>
      </c>
      <c r="H541" s="3">
        <v>1</v>
      </c>
      <c r="I541" s="3">
        <v>1</v>
      </c>
      <c r="J541" s="3">
        <v>0</v>
      </c>
      <c r="K541" s="3">
        <v>0</v>
      </c>
      <c r="L541" s="3" t="s">
        <v>3243</v>
      </c>
      <c r="M541" s="3">
        <v>1</v>
      </c>
      <c r="N541" s="3" t="s">
        <v>3244</v>
      </c>
      <c r="O541" s="3">
        <v>1</v>
      </c>
      <c r="P541" s="3" t="s">
        <v>3245</v>
      </c>
      <c r="Q541" s="3">
        <v>1</v>
      </c>
      <c r="R541" s="3" t="s">
        <v>3246</v>
      </c>
      <c r="S541" s="3">
        <v>1</v>
      </c>
      <c r="T541" s="3" t="s">
        <v>3247</v>
      </c>
      <c r="W541" s="3">
        <v>9</v>
      </c>
      <c r="X541" s="3" t="s">
        <v>3248</v>
      </c>
    </row>
    <row r="542" spans="1:24" x14ac:dyDescent="0.2">
      <c r="A542" s="3">
        <v>1110004</v>
      </c>
      <c r="B542" s="3" t="s">
        <v>96</v>
      </c>
      <c r="C542" s="29">
        <v>58</v>
      </c>
      <c r="D542" s="3" t="s">
        <v>135</v>
      </c>
      <c r="E542" s="3">
        <v>3</v>
      </c>
      <c r="F542" s="3" t="s">
        <v>442</v>
      </c>
      <c r="G542" s="3">
        <v>0</v>
      </c>
      <c r="H542" s="3">
        <v>1</v>
      </c>
      <c r="I542" s="3">
        <v>1</v>
      </c>
      <c r="J542" s="3">
        <v>0</v>
      </c>
      <c r="K542" s="3">
        <v>0</v>
      </c>
      <c r="L542" s="3" t="s">
        <v>3249</v>
      </c>
      <c r="M542" s="3">
        <v>0</v>
      </c>
      <c r="O542" s="3">
        <v>1</v>
      </c>
      <c r="P542" s="3" t="s">
        <v>3250</v>
      </c>
      <c r="Q542" s="3">
        <v>1</v>
      </c>
      <c r="R542" s="3" t="s">
        <v>3251</v>
      </c>
      <c r="S542" s="3">
        <v>1</v>
      </c>
      <c r="T542" s="3" t="s">
        <v>3252</v>
      </c>
      <c r="W542" s="3">
        <v>9</v>
      </c>
    </row>
    <row r="543" spans="1:24" x14ac:dyDescent="0.2">
      <c r="A543" s="3">
        <v>1110004</v>
      </c>
      <c r="B543" s="3" t="s">
        <v>96</v>
      </c>
      <c r="C543" s="29">
        <v>58</v>
      </c>
      <c r="E543" s="3">
        <v>4</v>
      </c>
      <c r="F543" s="3" t="s">
        <v>442</v>
      </c>
      <c r="G543" s="3">
        <v>0</v>
      </c>
      <c r="H543" s="3">
        <v>1</v>
      </c>
      <c r="I543" s="3">
        <v>1</v>
      </c>
      <c r="J543" s="3">
        <v>0</v>
      </c>
      <c r="K543" s="3">
        <v>0</v>
      </c>
      <c r="L543" s="3" t="s">
        <v>3253</v>
      </c>
      <c r="M543" s="3">
        <v>0</v>
      </c>
      <c r="O543" s="3">
        <v>1</v>
      </c>
      <c r="P543" s="3" t="s">
        <v>3254</v>
      </c>
      <c r="Q543" s="3">
        <v>1</v>
      </c>
      <c r="R543" s="3" t="s">
        <v>3255</v>
      </c>
      <c r="S543" s="3">
        <v>0</v>
      </c>
      <c r="T543" s="3" t="s">
        <v>3256</v>
      </c>
      <c r="U543" s="3">
        <v>1</v>
      </c>
      <c r="V543" s="3" t="s">
        <v>3257</v>
      </c>
      <c r="W543" s="3">
        <v>9</v>
      </c>
    </row>
    <row r="544" spans="1:24" x14ac:dyDescent="0.2">
      <c r="A544" s="3">
        <v>1110004</v>
      </c>
      <c r="B544" s="3" t="s">
        <v>96</v>
      </c>
      <c r="C544" s="29">
        <v>58</v>
      </c>
      <c r="D544" s="3" t="s">
        <v>212</v>
      </c>
      <c r="E544" s="3">
        <v>5</v>
      </c>
      <c r="F544" s="3" t="s">
        <v>442</v>
      </c>
      <c r="G544" s="3">
        <v>0</v>
      </c>
      <c r="H544" s="3">
        <v>1</v>
      </c>
      <c r="I544" s="3">
        <v>1</v>
      </c>
      <c r="J544" s="3">
        <v>0</v>
      </c>
      <c r="K544" s="3">
        <v>0</v>
      </c>
      <c r="L544" s="3" t="s">
        <v>3258</v>
      </c>
      <c r="M544" s="3">
        <v>1</v>
      </c>
      <c r="N544" s="3" t="s">
        <v>3259</v>
      </c>
      <c r="O544" s="3">
        <v>1</v>
      </c>
      <c r="P544" s="3" t="s">
        <v>3260</v>
      </c>
      <c r="Q544" s="3">
        <v>1</v>
      </c>
      <c r="R544" s="3" t="s">
        <v>3261</v>
      </c>
      <c r="S544" s="3">
        <v>0</v>
      </c>
      <c r="U544" s="3">
        <v>1</v>
      </c>
      <c r="V544" s="3" t="s">
        <v>3262</v>
      </c>
      <c r="W544" s="3">
        <v>9</v>
      </c>
    </row>
    <row r="545" spans="1:24" x14ac:dyDescent="0.2">
      <c r="A545" s="3">
        <v>1110004</v>
      </c>
      <c r="B545" s="3" t="s">
        <v>96</v>
      </c>
      <c r="C545" s="29">
        <v>58</v>
      </c>
      <c r="D545" s="3" t="s">
        <v>311</v>
      </c>
      <c r="E545" s="3">
        <v>6</v>
      </c>
      <c r="F545" s="3" t="s">
        <v>442</v>
      </c>
      <c r="G545" s="3">
        <v>0</v>
      </c>
      <c r="H545" s="3">
        <v>1</v>
      </c>
      <c r="I545" s="3">
        <v>1</v>
      </c>
      <c r="J545" s="3">
        <v>0</v>
      </c>
      <c r="K545" s="3">
        <v>0</v>
      </c>
      <c r="L545" s="3" t="s">
        <v>3263</v>
      </c>
      <c r="M545" s="3">
        <v>1</v>
      </c>
      <c r="N545" s="3" t="s">
        <v>3264</v>
      </c>
      <c r="O545" s="3">
        <v>1</v>
      </c>
      <c r="P545" s="3" t="s">
        <v>3265</v>
      </c>
      <c r="Q545" s="3">
        <v>0</v>
      </c>
      <c r="S545" s="3">
        <v>1</v>
      </c>
      <c r="T545" s="3" t="s">
        <v>3266</v>
      </c>
      <c r="U545" s="3">
        <v>1</v>
      </c>
      <c r="V545" s="3" t="s">
        <v>3267</v>
      </c>
      <c r="W545" s="3">
        <v>9</v>
      </c>
      <c r="X545" s="3" t="s">
        <v>3268</v>
      </c>
    </row>
    <row r="546" spans="1:24" x14ac:dyDescent="0.2">
      <c r="A546" s="3">
        <v>1110004</v>
      </c>
      <c r="B546" s="3" t="s">
        <v>96</v>
      </c>
      <c r="C546" s="29">
        <v>58</v>
      </c>
      <c r="D546" s="3" t="s">
        <v>397</v>
      </c>
      <c r="E546" s="3">
        <v>7</v>
      </c>
      <c r="F546" s="3" t="s">
        <v>442</v>
      </c>
      <c r="G546" s="3">
        <v>0</v>
      </c>
      <c r="H546" s="3">
        <v>1</v>
      </c>
      <c r="I546" s="3">
        <v>1</v>
      </c>
      <c r="J546" s="3">
        <v>0</v>
      </c>
      <c r="K546" s="3">
        <v>0</v>
      </c>
      <c r="L546" s="3" t="s">
        <v>3269</v>
      </c>
      <c r="M546" s="3">
        <v>0</v>
      </c>
      <c r="O546" s="3">
        <v>1</v>
      </c>
      <c r="P546" s="3" t="s">
        <v>3270</v>
      </c>
      <c r="Q546" s="3">
        <v>1</v>
      </c>
      <c r="R546" s="3" t="s">
        <v>3271</v>
      </c>
      <c r="S546" s="3">
        <v>1</v>
      </c>
      <c r="T546" s="3" t="s">
        <v>3272</v>
      </c>
      <c r="W546" s="3">
        <v>9</v>
      </c>
    </row>
    <row r="547" spans="1:24" x14ac:dyDescent="0.2">
      <c r="A547" s="3">
        <v>1110004</v>
      </c>
      <c r="B547" s="3" t="s">
        <v>96</v>
      </c>
      <c r="C547" s="29">
        <v>58</v>
      </c>
      <c r="D547" s="3" t="s">
        <v>166</v>
      </c>
      <c r="E547" s="3">
        <v>8</v>
      </c>
      <c r="F547" s="3" t="s">
        <v>442</v>
      </c>
      <c r="G547" s="3">
        <v>0</v>
      </c>
      <c r="H547" s="3">
        <v>1</v>
      </c>
      <c r="I547" s="3">
        <v>1</v>
      </c>
      <c r="J547" s="3">
        <v>0</v>
      </c>
      <c r="K547" s="3">
        <v>0</v>
      </c>
      <c r="L547" s="3" t="s">
        <v>3273</v>
      </c>
      <c r="M547" s="3">
        <v>1</v>
      </c>
      <c r="N547" s="3" t="s">
        <v>3274</v>
      </c>
      <c r="O547" s="3">
        <v>1</v>
      </c>
      <c r="P547" s="3" t="s">
        <v>3275</v>
      </c>
      <c r="Q547" s="3">
        <v>1</v>
      </c>
      <c r="R547" s="3" t="s">
        <v>3276</v>
      </c>
      <c r="S547" s="3">
        <v>1</v>
      </c>
      <c r="T547" s="3" t="s">
        <v>3277</v>
      </c>
      <c r="U547" s="3">
        <v>1</v>
      </c>
      <c r="V547" s="3" t="s">
        <v>3278</v>
      </c>
      <c r="W547" s="3">
        <v>9</v>
      </c>
    </row>
    <row r="548" spans="1:24" x14ac:dyDescent="0.2">
      <c r="A548" s="3">
        <v>1110004</v>
      </c>
      <c r="B548" s="3" t="s">
        <v>96</v>
      </c>
      <c r="C548" s="29">
        <v>58</v>
      </c>
      <c r="D548" s="3" t="s">
        <v>381</v>
      </c>
      <c r="E548" s="3">
        <v>9</v>
      </c>
      <c r="F548" s="3" t="s">
        <v>442</v>
      </c>
      <c r="G548" s="3">
        <v>0</v>
      </c>
      <c r="H548" s="3">
        <v>1</v>
      </c>
      <c r="I548" s="3">
        <v>1</v>
      </c>
      <c r="J548" s="3">
        <v>0</v>
      </c>
      <c r="K548" s="3">
        <v>0</v>
      </c>
      <c r="L548" s="3" t="s">
        <v>3279</v>
      </c>
      <c r="M548" s="3">
        <v>0</v>
      </c>
      <c r="N548" s="3" t="s">
        <v>3280</v>
      </c>
      <c r="O548" s="3">
        <v>1</v>
      </c>
      <c r="P548" s="3" t="s">
        <v>3281</v>
      </c>
      <c r="Q548" s="3">
        <v>1</v>
      </c>
      <c r="R548" s="3" t="s">
        <v>3282</v>
      </c>
      <c r="S548" s="3">
        <v>1</v>
      </c>
      <c r="T548" s="3" t="s">
        <v>3283</v>
      </c>
      <c r="U548" s="3">
        <v>1</v>
      </c>
      <c r="V548" s="3" t="s">
        <v>3284</v>
      </c>
      <c r="W548" s="3">
        <v>9</v>
      </c>
      <c r="X548" s="3" t="s">
        <v>3285</v>
      </c>
    </row>
    <row r="549" spans="1:24" x14ac:dyDescent="0.2">
      <c r="A549" s="4">
        <v>1110004</v>
      </c>
      <c r="B549" s="4" t="s">
        <v>96</v>
      </c>
      <c r="C549" s="4" t="s">
        <v>3286</v>
      </c>
      <c r="D549" s="4" t="s">
        <v>245</v>
      </c>
      <c r="E549" s="4" t="s">
        <v>428</v>
      </c>
      <c r="F549" s="4" t="s">
        <v>442</v>
      </c>
      <c r="G549" s="4">
        <v>0</v>
      </c>
      <c r="H549" s="4">
        <v>1</v>
      </c>
      <c r="I549" s="4">
        <v>1</v>
      </c>
      <c r="J549" s="4">
        <v>0</v>
      </c>
      <c r="K549" s="4">
        <v>0</v>
      </c>
      <c r="L549" s="4" t="s">
        <v>3287</v>
      </c>
      <c r="M549" s="4">
        <v>1</v>
      </c>
      <c r="N549" s="4" t="s">
        <v>3288</v>
      </c>
      <c r="O549" s="4">
        <v>1</v>
      </c>
      <c r="P549" s="4" t="s">
        <v>3289</v>
      </c>
      <c r="Q549" s="4">
        <v>1</v>
      </c>
      <c r="R549" s="4" t="s">
        <v>3290</v>
      </c>
      <c r="S549" s="4">
        <v>1</v>
      </c>
      <c r="T549" s="4" t="s">
        <v>3291</v>
      </c>
      <c r="U549" s="4"/>
      <c r="V549" s="4"/>
      <c r="W549" s="4">
        <v>8</v>
      </c>
      <c r="X549" s="4"/>
    </row>
    <row r="550" spans="1:24" x14ac:dyDescent="0.2">
      <c r="A550" s="3">
        <v>1110004</v>
      </c>
      <c r="B550" s="3" t="s">
        <v>96</v>
      </c>
      <c r="C550" s="3">
        <v>58</v>
      </c>
      <c r="D550" s="3" t="s">
        <v>381</v>
      </c>
      <c r="E550" s="3">
        <v>9</v>
      </c>
      <c r="F550" s="3" t="s">
        <v>442</v>
      </c>
      <c r="G550" s="3">
        <v>0</v>
      </c>
      <c r="H550" s="3">
        <v>1</v>
      </c>
      <c r="I550" s="3">
        <v>1</v>
      </c>
      <c r="J550" s="3">
        <v>0</v>
      </c>
      <c r="K550" s="3">
        <v>0</v>
      </c>
      <c r="L550" s="3" t="s">
        <v>3279</v>
      </c>
      <c r="M550" s="4">
        <v>0</v>
      </c>
      <c r="N550" s="3" t="s">
        <v>3280</v>
      </c>
      <c r="O550" s="4">
        <v>1</v>
      </c>
      <c r="P550" s="3" t="s">
        <v>3281</v>
      </c>
      <c r="Q550" s="3">
        <v>1</v>
      </c>
      <c r="R550" s="3" t="s">
        <v>3282</v>
      </c>
      <c r="S550" s="3">
        <v>1</v>
      </c>
      <c r="T550" s="3" t="s">
        <v>3283</v>
      </c>
      <c r="U550" s="3">
        <v>1</v>
      </c>
      <c r="V550" s="3" t="s">
        <v>3284</v>
      </c>
      <c r="W550" s="3">
        <v>9</v>
      </c>
      <c r="X550" s="3" t="s">
        <v>3285</v>
      </c>
    </row>
    <row r="551" spans="1:24" x14ac:dyDescent="0.2">
      <c r="A551" s="3">
        <v>1110005</v>
      </c>
      <c r="B551" s="3" t="s">
        <v>97</v>
      </c>
      <c r="C551" s="29">
        <v>73</v>
      </c>
      <c r="D551" s="3" t="s">
        <v>398</v>
      </c>
      <c r="E551" s="3">
        <v>1</v>
      </c>
      <c r="F551" s="3" t="s">
        <v>441</v>
      </c>
      <c r="G551" s="3">
        <v>1</v>
      </c>
      <c r="H551" s="3">
        <v>1</v>
      </c>
      <c r="I551" s="3">
        <v>0</v>
      </c>
      <c r="J551" s="3">
        <v>0</v>
      </c>
      <c r="K551" s="3">
        <v>0</v>
      </c>
      <c r="L551" s="3" t="s">
        <v>3292</v>
      </c>
      <c r="M551" s="3">
        <v>1</v>
      </c>
      <c r="N551" s="3" t="s">
        <v>3293</v>
      </c>
      <c r="O551" s="3">
        <v>1</v>
      </c>
      <c r="P551" s="3" t="s">
        <v>3294</v>
      </c>
      <c r="Q551" s="3">
        <v>1</v>
      </c>
      <c r="R551" s="3" t="s">
        <v>3295</v>
      </c>
      <c r="S551" s="3">
        <v>1</v>
      </c>
      <c r="T551" s="3" t="s">
        <v>3296</v>
      </c>
      <c r="U551" s="3">
        <v>1</v>
      </c>
      <c r="V551" s="3" t="s">
        <v>3297</v>
      </c>
      <c r="X551" s="3" t="s">
        <v>3298</v>
      </c>
    </row>
    <row r="552" spans="1:24" x14ac:dyDescent="0.2">
      <c r="A552" s="3">
        <v>1110005</v>
      </c>
      <c r="B552" s="3" t="s">
        <v>97</v>
      </c>
      <c r="C552" s="3" t="s">
        <v>3299</v>
      </c>
      <c r="D552" s="3" t="s">
        <v>399</v>
      </c>
      <c r="E552" s="3">
        <v>1</v>
      </c>
      <c r="F552" s="3" t="s">
        <v>441</v>
      </c>
      <c r="G552" s="3">
        <v>0</v>
      </c>
      <c r="H552" s="3">
        <v>1</v>
      </c>
      <c r="I552" s="3">
        <v>0</v>
      </c>
      <c r="J552" s="3">
        <v>0</v>
      </c>
      <c r="K552" s="3">
        <v>0</v>
      </c>
      <c r="L552" s="3" t="s">
        <v>3300</v>
      </c>
      <c r="M552" s="4">
        <v>1</v>
      </c>
      <c r="N552" s="3" t="s">
        <v>3301</v>
      </c>
      <c r="O552" s="4">
        <v>1</v>
      </c>
      <c r="P552" s="3" t="s">
        <v>3302</v>
      </c>
      <c r="Q552" s="4">
        <v>1</v>
      </c>
      <c r="R552" s="3" t="s">
        <v>3303</v>
      </c>
      <c r="S552" s="4">
        <v>1</v>
      </c>
      <c r="T552" s="3" t="s">
        <v>3304</v>
      </c>
      <c r="U552" s="3">
        <v>1</v>
      </c>
      <c r="V552" s="3" t="s">
        <v>3305</v>
      </c>
      <c r="X552" s="3" t="s">
        <v>3306</v>
      </c>
    </row>
    <row r="553" spans="1:24" x14ac:dyDescent="0.2">
      <c r="A553" s="3">
        <v>1110005</v>
      </c>
      <c r="B553" s="3" t="s">
        <v>97</v>
      </c>
      <c r="C553" s="3">
        <v>56</v>
      </c>
      <c r="D553" s="3" t="s">
        <v>311</v>
      </c>
      <c r="E553" s="3">
        <v>5</v>
      </c>
      <c r="F553" s="3" t="s">
        <v>442</v>
      </c>
      <c r="G553" s="3">
        <v>0</v>
      </c>
      <c r="H553" s="3">
        <v>1</v>
      </c>
      <c r="I553" s="3">
        <v>0</v>
      </c>
      <c r="J553" s="3">
        <v>0</v>
      </c>
      <c r="K553" s="3">
        <v>0</v>
      </c>
      <c r="L553" s="3" t="s">
        <v>3307</v>
      </c>
      <c r="M553" s="4">
        <v>1</v>
      </c>
      <c r="N553" s="33" t="s">
        <v>3308</v>
      </c>
      <c r="O553" s="4">
        <v>1</v>
      </c>
      <c r="P553" s="3" t="s">
        <v>3309</v>
      </c>
      <c r="Q553" s="4">
        <v>1</v>
      </c>
      <c r="R553" s="3" t="s">
        <v>3310</v>
      </c>
      <c r="S553" s="4">
        <v>1</v>
      </c>
      <c r="T553" s="3" t="s">
        <v>3311</v>
      </c>
      <c r="X553" s="3" t="s">
        <v>3312</v>
      </c>
    </row>
    <row r="554" spans="1:24" x14ac:dyDescent="0.2">
      <c r="A554" s="3">
        <v>1110005</v>
      </c>
      <c r="B554" s="3" t="s">
        <v>97</v>
      </c>
      <c r="C554" s="3">
        <v>56</v>
      </c>
      <c r="D554" s="3" t="s">
        <v>310</v>
      </c>
      <c r="E554" s="3">
        <v>4</v>
      </c>
      <c r="F554" s="3" t="s">
        <v>442</v>
      </c>
      <c r="G554" s="3">
        <v>0</v>
      </c>
      <c r="H554" s="3">
        <v>1</v>
      </c>
      <c r="I554" s="3">
        <v>0</v>
      </c>
      <c r="J554" s="3">
        <v>0</v>
      </c>
      <c r="K554" s="3">
        <v>0</v>
      </c>
      <c r="L554" s="3" t="s">
        <v>3313</v>
      </c>
      <c r="M554" s="4">
        <v>1</v>
      </c>
      <c r="N554" s="3" t="s">
        <v>3314</v>
      </c>
      <c r="O554" s="4">
        <v>1</v>
      </c>
      <c r="P554" s="3" t="s">
        <v>3315</v>
      </c>
      <c r="Q554" s="4">
        <v>1</v>
      </c>
      <c r="R554" s="3" t="s">
        <v>3316</v>
      </c>
      <c r="S554" s="4">
        <v>1</v>
      </c>
      <c r="T554" s="3" t="s">
        <v>3317</v>
      </c>
      <c r="X554" s="3" t="s">
        <v>3318</v>
      </c>
    </row>
    <row r="555" spans="1:24" x14ac:dyDescent="0.2">
      <c r="A555" s="3">
        <v>1110005</v>
      </c>
      <c r="B555" s="3" t="s">
        <v>97</v>
      </c>
      <c r="C555" s="3">
        <v>56</v>
      </c>
      <c r="D555" s="3" t="s">
        <v>323</v>
      </c>
      <c r="E555" s="3">
        <v>6</v>
      </c>
      <c r="F555" s="3" t="s">
        <v>442</v>
      </c>
      <c r="G555" s="3">
        <v>0</v>
      </c>
      <c r="H555" s="3">
        <v>1</v>
      </c>
      <c r="I555" s="3">
        <v>1</v>
      </c>
      <c r="J555" s="3">
        <v>1</v>
      </c>
      <c r="K555" s="3">
        <v>0</v>
      </c>
      <c r="L555" s="3" t="s">
        <v>3319</v>
      </c>
      <c r="M555" s="4">
        <v>1</v>
      </c>
      <c r="N555" s="3" t="s">
        <v>3320</v>
      </c>
      <c r="O555" s="4">
        <v>1</v>
      </c>
      <c r="P555" s="3" t="s">
        <v>3321</v>
      </c>
      <c r="Q555" s="4">
        <v>1</v>
      </c>
      <c r="R555" s="3" t="s">
        <v>3322</v>
      </c>
      <c r="S555" s="4">
        <v>1</v>
      </c>
      <c r="T555" s="3" t="s">
        <v>3323</v>
      </c>
      <c r="X555" s="3" t="s">
        <v>3324</v>
      </c>
    </row>
    <row r="556" spans="1:24" x14ac:dyDescent="0.2">
      <c r="A556" s="3">
        <v>1110005</v>
      </c>
      <c r="B556" s="3" t="s">
        <v>97</v>
      </c>
      <c r="C556" s="3">
        <v>56</v>
      </c>
      <c r="D556" s="3" t="s">
        <v>348</v>
      </c>
      <c r="E556" s="3">
        <v>3</v>
      </c>
      <c r="F556" s="3" t="s">
        <v>442</v>
      </c>
      <c r="G556" s="3">
        <v>1</v>
      </c>
      <c r="H556" s="3">
        <v>1</v>
      </c>
      <c r="I556" s="3">
        <v>0</v>
      </c>
      <c r="J556" s="3">
        <v>0</v>
      </c>
      <c r="K556" s="3">
        <v>0</v>
      </c>
      <c r="L556" s="3" t="s">
        <v>3325</v>
      </c>
      <c r="M556" s="4">
        <v>1</v>
      </c>
      <c r="N556" s="3" t="s">
        <v>3326</v>
      </c>
      <c r="O556" s="4">
        <v>1</v>
      </c>
      <c r="P556" s="3" t="s">
        <v>3327</v>
      </c>
      <c r="Q556" s="4">
        <v>1</v>
      </c>
      <c r="R556" s="3" t="s">
        <v>3328</v>
      </c>
      <c r="S556" s="4">
        <v>1</v>
      </c>
      <c r="T556" s="3" t="s">
        <v>3329</v>
      </c>
      <c r="X556" s="3" t="s">
        <v>3330</v>
      </c>
    </row>
    <row r="557" spans="1:24" x14ac:dyDescent="0.2">
      <c r="A557" s="3">
        <v>1110005</v>
      </c>
      <c r="B557" s="3" t="s">
        <v>97</v>
      </c>
      <c r="C557" s="3">
        <v>56</v>
      </c>
      <c r="D557" s="3" t="s">
        <v>224</v>
      </c>
      <c r="E557" s="3">
        <v>2</v>
      </c>
      <c r="F557" s="3" t="s">
        <v>441</v>
      </c>
      <c r="G557" s="3">
        <v>0</v>
      </c>
      <c r="H557" s="3">
        <v>1</v>
      </c>
      <c r="I557" s="3">
        <v>0</v>
      </c>
      <c r="J557" s="3">
        <v>0</v>
      </c>
      <c r="K557" s="3">
        <v>0</v>
      </c>
      <c r="L557" s="3" t="s">
        <v>3331</v>
      </c>
      <c r="M557" s="4">
        <v>1</v>
      </c>
      <c r="N557" s="3" t="s">
        <v>3332</v>
      </c>
      <c r="O557" s="4">
        <v>1</v>
      </c>
      <c r="P557" s="3" t="s">
        <v>3333</v>
      </c>
      <c r="Q557" s="4">
        <v>1</v>
      </c>
      <c r="R557" s="3" t="s">
        <v>3334</v>
      </c>
      <c r="S557" s="4">
        <v>1</v>
      </c>
      <c r="T557" s="3" t="s">
        <v>3335</v>
      </c>
      <c r="U557" s="3">
        <v>1</v>
      </c>
      <c r="V557" s="3" t="s">
        <v>3336</v>
      </c>
      <c r="X557" s="3" t="s">
        <v>3337</v>
      </c>
    </row>
    <row r="558" spans="1:24" x14ac:dyDescent="0.2">
      <c r="A558" s="4">
        <v>1110006</v>
      </c>
      <c r="B558" s="4" t="s">
        <v>98</v>
      </c>
      <c r="C558" s="31">
        <v>62</v>
      </c>
      <c r="D558" s="4" t="s">
        <v>400</v>
      </c>
      <c r="E558" s="2">
        <v>8</v>
      </c>
      <c r="F558" s="4" t="s">
        <v>442</v>
      </c>
      <c r="G558" s="4">
        <v>0</v>
      </c>
      <c r="H558" s="4">
        <v>1</v>
      </c>
      <c r="I558" s="4">
        <v>1</v>
      </c>
      <c r="J558" s="4">
        <v>1</v>
      </c>
      <c r="K558" s="4">
        <v>0</v>
      </c>
      <c r="L558" s="4" t="s">
        <v>3338</v>
      </c>
      <c r="M558" s="4">
        <v>1</v>
      </c>
      <c r="N558" s="4" t="s">
        <v>3339</v>
      </c>
      <c r="O558" s="4">
        <v>0</v>
      </c>
      <c r="P558" s="4"/>
      <c r="Q558" s="4">
        <v>1</v>
      </c>
      <c r="R558" s="4" t="s">
        <v>3340</v>
      </c>
      <c r="S558" s="4">
        <v>1</v>
      </c>
      <c r="T558" s="4" t="s">
        <v>3341</v>
      </c>
      <c r="U558" s="4"/>
      <c r="V558" s="4"/>
      <c r="W558" s="4">
        <v>7</v>
      </c>
      <c r="X558" s="4"/>
    </row>
    <row r="559" spans="1:24" x14ac:dyDescent="0.2">
      <c r="A559" s="4">
        <v>1110006</v>
      </c>
      <c r="B559" s="4" t="s">
        <v>98</v>
      </c>
      <c r="C559" s="31">
        <v>62</v>
      </c>
      <c r="D559" s="4" t="s">
        <v>382</v>
      </c>
      <c r="E559" s="2">
        <v>9</v>
      </c>
      <c r="F559" s="4" t="s">
        <v>442</v>
      </c>
      <c r="G559" s="4">
        <v>0</v>
      </c>
      <c r="H559" s="4">
        <v>1</v>
      </c>
      <c r="I559" s="4">
        <v>1</v>
      </c>
      <c r="J559" s="4">
        <v>1</v>
      </c>
      <c r="K559" s="4">
        <v>0</v>
      </c>
      <c r="L559" s="4" t="s">
        <v>3342</v>
      </c>
      <c r="M559" s="4">
        <v>1</v>
      </c>
      <c r="N559" s="4" t="s">
        <v>3343</v>
      </c>
      <c r="O559" s="4">
        <v>0</v>
      </c>
      <c r="P559" s="4"/>
      <c r="Q559" s="4">
        <v>1</v>
      </c>
      <c r="R559" s="4" t="s">
        <v>3344</v>
      </c>
      <c r="S559" s="4">
        <v>1</v>
      </c>
      <c r="T559" s="4" t="s">
        <v>3345</v>
      </c>
      <c r="U559" s="4"/>
      <c r="V559" s="4"/>
      <c r="W559" s="4">
        <v>7</v>
      </c>
      <c r="X559" s="4" t="s">
        <v>3346</v>
      </c>
    </row>
    <row r="560" spans="1:24" x14ac:dyDescent="0.2">
      <c r="A560" s="3">
        <v>1110006</v>
      </c>
      <c r="B560" s="3" t="s">
        <v>98</v>
      </c>
      <c r="C560" s="29">
        <v>73</v>
      </c>
      <c r="D560" s="3" t="s">
        <v>211</v>
      </c>
      <c r="E560" s="3">
        <v>1</v>
      </c>
      <c r="F560" s="3" t="s">
        <v>441</v>
      </c>
      <c r="G560" s="3">
        <v>0</v>
      </c>
      <c r="H560" s="3">
        <v>1</v>
      </c>
      <c r="I560" s="3">
        <v>0</v>
      </c>
      <c r="J560" s="3">
        <v>1</v>
      </c>
      <c r="K560" s="3">
        <v>0</v>
      </c>
      <c r="L560" s="3" t="s">
        <v>3347</v>
      </c>
      <c r="M560" s="3">
        <v>1</v>
      </c>
      <c r="N560" s="3" t="s">
        <v>3348</v>
      </c>
      <c r="O560" s="3">
        <v>1</v>
      </c>
      <c r="P560" s="3" t="s">
        <v>3349</v>
      </c>
      <c r="Q560" s="3">
        <v>1</v>
      </c>
      <c r="R560" s="3" t="s">
        <v>3350</v>
      </c>
      <c r="S560" s="3">
        <v>1</v>
      </c>
      <c r="T560" s="3" t="s">
        <v>3351</v>
      </c>
      <c r="U560" s="3">
        <v>1</v>
      </c>
      <c r="V560" s="3" t="s">
        <v>3352</v>
      </c>
      <c r="W560" s="3">
        <v>8</v>
      </c>
      <c r="X560" s="3" t="s">
        <v>3353</v>
      </c>
    </row>
    <row r="561" spans="1:24" x14ac:dyDescent="0.2">
      <c r="A561" s="3">
        <v>1110006</v>
      </c>
      <c r="B561" s="3" t="s">
        <v>98</v>
      </c>
      <c r="C561" s="29">
        <v>62</v>
      </c>
      <c r="D561" s="3" t="s">
        <v>235</v>
      </c>
      <c r="E561" s="3">
        <v>2</v>
      </c>
      <c r="F561" s="3" t="s">
        <v>441</v>
      </c>
      <c r="G561" s="3">
        <v>0</v>
      </c>
      <c r="H561" s="3">
        <v>1</v>
      </c>
      <c r="I561" s="3">
        <v>0</v>
      </c>
      <c r="J561" s="3">
        <v>1</v>
      </c>
      <c r="K561" s="3">
        <v>0</v>
      </c>
      <c r="L561" s="3" t="s">
        <v>3354</v>
      </c>
      <c r="M561" s="3">
        <v>0</v>
      </c>
      <c r="O561" s="3">
        <v>1</v>
      </c>
      <c r="P561" s="3" t="s">
        <v>3355</v>
      </c>
      <c r="Q561" s="3">
        <v>1</v>
      </c>
      <c r="R561" s="3" t="s">
        <v>3356</v>
      </c>
      <c r="S561" s="3">
        <v>1</v>
      </c>
      <c r="T561" s="3" t="s">
        <v>3357</v>
      </c>
      <c r="U561" s="3">
        <v>1</v>
      </c>
      <c r="V561" s="3" t="s">
        <v>3358</v>
      </c>
      <c r="W561" s="3">
        <v>8</v>
      </c>
    </row>
    <row r="562" spans="1:24" x14ac:dyDescent="0.2">
      <c r="A562" s="3">
        <v>1110006</v>
      </c>
      <c r="B562" s="3" t="s">
        <v>98</v>
      </c>
      <c r="C562" s="29">
        <v>62</v>
      </c>
      <c r="D562" s="3" t="s">
        <v>401</v>
      </c>
      <c r="E562" s="3">
        <v>3</v>
      </c>
      <c r="F562" s="3" t="s">
        <v>442</v>
      </c>
      <c r="G562" s="3">
        <v>0</v>
      </c>
      <c r="H562" s="3">
        <v>1</v>
      </c>
      <c r="I562" s="3">
        <v>1</v>
      </c>
      <c r="J562" s="3">
        <v>1</v>
      </c>
      <c r="K562" s="3">
        <v>0</v>
      </c>
      <c r="L562" s="3" t="s">
        <v>3359</v>
      </c>
      <c r="M562" s="3">
        <v>1</v>
      </c>
      <c r="N562" s="3" t="s">
        <v>3360</v>
      </c>
      <c r="O562" s="3">
        <v>0</v>
      </c>
      <c r="Q562" s="3">
        <v>1</v>
      </c>
      <c r="R562" s="3" t="s">
        <v>3361</v>
      </c>
      <c r="S562" s="3">
        <v>1</v>
      </c>
      <c r="T562" s="3" t="s">
        <v>3362</v>
      </c>
      <c r="W562" s="3">
        <v>8</v>
      </c>
    </row>
    <row r="563" spans="1:24" x14ac:dyDescent="0.2">
      <c r="A563" s="3">
        <v>1110006</v>
      </c>
      <c r="B563" s="3" t="s">
        <v>98</v>
      </c>
      <c r="C563" s="29">
        <v>62</v>
      </c>
      <c r="D563" s="3" t="s">
        <v>402</v>
      </c>
      <c r="E563" s="3">
        <v>4</v>
      </c>
      <c r="F563" s="3" t="s">
        <v>442</v>
      </c>
      <c r="G563" s="3">
        <v>0</v>
      </c>
      <c r="H563" s="3">
        <v>1</v>
      </c>
      <c r="I563" s="3">
        <v>1</v>
      </c>
      <c r="J563" s="3">
        <v>1</v>
      </c>
      <c r="K563" s="3">
        <v>0</v>
      </c>
      <c r="L563" s="3" t="s">
        <v>3363</v>
      </c>
      <c r="M563" s="3">
        <v>1</v>
      </c>
      <c r="N563" s="3" t="s">
        <v>3364</v>
      </c>
      <c r="O563" s="3">
        <v>1</v>
      </c>
      <c r="P563" s="3" t="s">
        <v>3365</v>
      </c>
      <c r="Q563" s="3">
        <v>1</v>
      </c>
      <c r="R563" s="3" t="s">
        <v>3366</v>
      </c>
      <c r="S563" s="3">
        <v>1</v>
      </c>
      <c r="T563" s="3" t="s">
        <v>3367</v>
      </c>
      <c r="W563" s="3">
        <v>8</v>
      </c>
    </row>
    <row r="564" spans="1:24" x14ac:dyDescent="0.2">
      <c r="A564" s="3">
        <v>1110006</v>
      </c>
      <c r="B564" s="3" t="s">
        <v>98</v>
      </c>
      <c r="C564" s="29">
        <v>62</v>
      </c>
      <c r="D564" s="3" t="s">
        <v>160</v>
      </c>
      <c r="E564" s="3">
        <v>7</v>
      </c>
      <c r="F564" s="3" t="s">
        <v>442</v>
      </c>
      <c r="G564" s="3">
        <v>0</v>
      </c>
      <c r="H564" s="3">
        <v>1</v>
      </c>
      <c r="I564" s="3">
        <v>1</v>
      </c>
      <c r="J564" s="3">
        <v>1</v>
      </c>
      <c r="K564" s="3">
        <v>0</v>
      </c>
      <c r="L564" s="3" t="s">
        <v>3368</v>
      </c>
      <c r="M564" s="3">
        <v>1</v>
      </c>
      <c r="N564" s="3" t="s">
        <v>3369</v>
      </c>
      <c r="O564" s="3">
        <v>0</v>
      </c>
      <c r="Q564" s="3">
        <v>1</v>
      </c>
      <c r="R564" s="3" t="s">
        <v>3370</v>
      </c>
      <c r="S564" s="3">
        <v>1</v>
      </c>
      <c r="T564" s="3" t="s">
        <v>3371</v>
      </c>
      <c r="W564" s="3">
        <v>8</v>
      </c>
    </row>
    <row r="565" spans="1:24" x14ac:dyDescent="0.2">
      <c r="A565" s="3">
        <v>1110006</v>
      </c>
      <c r="B565" s="3" t="s">
        <v>98</v>
      </c>
      <c r="C565" s="3">
        <v>62</v>
      </c>
      <c r="D565" s="3" t="s">
        <v>403</v>
      </c>
      <c r="E565" s="3">
        <v>6</v>
      </c>
      <c r="F565" s="3" t="s">
        <v>442</v>
      </c>
      <c r="G565" s="3">
        <v>0</v>
      </c>
      <c r="H565" s="3">
        <v>1</v>
      </c>
      <c r="I565" s="3">
        <v>0</v>
      </c>
      <c r="J565" s="3">
        <v>1</v>
      </c>
      <c r="K565" s="3">
        <v>0</v>
      </c>
      <c r="L565" s="3" t="s">
        <v>3372</v>
      </c>
      <c r="M565" s="4">
        <v>1</v>
      </c>
      <c r="N565" s="3" t="s">
        <v>3373</v>
      </c>
      <c r="O565" s="4">
        <v>0</v>
      </c>
      <c r="Q565" s="3">
        <v>1</v>
      </c>
      <c r="R565" s="3" t="s">
        <v>3374</v>
      </c>
      <c r="S565" s="3">
        <v>1</v>
      </c>
      <c r="T565" s="3" t="s">
        <v>3375</v>
      </c>
      <c r="W565" s="3">
        <v>8</v>
      </c>
    </row>
    <row r="566" spans="1:24" x14ac:dyDescent="0.2">
      <c r="A566" s="3">
        <v>1110006</v>
      </c>
      <c r="B566" s="3" t="s">
        <v>98</v>
      </c>
      <c r="C566" s="3">
        <v>62</v>
      </c>
      <c r="D566" s="3" t="s">
        <v>160</v>
      </c>
      <c r="E566" s="3">
        <v>7</v>
      </c>
      <c r="F566" s="3" t="s">
        <v>442</v>
      </c>
      <c r="G566" s="3">
        <v>0</v>
      </c>
      <c r="H566" s="3">
        <v>1</v>
      </c>
      <c r="I566" s="3">
        <v>1</v>
      </c>
      <c r="J566" s="3">
        <v>1</v>
      </c>
      <c r="K566" s="3">
        <v>0</v>
      </c>
      <c r="L566" s="3" t="s">
        <v>3368</v>
      </c>
      <c r="M566" s="4">
        <v>1</v>
      </c>
      <c r="N566" s="3" t="s">
        <v>3369</v>
      </c>
      <c r="O566" s="4">
        <v>0</v>
      </c>
      <c r="Q566" s="3">
        <v>1</v>
      </c>
      <c r="R566" s="3" t="s">
        <v>3370</v>
      </c>
      <c r="S566" s="3">
        <v>1</v>
      </c>
      <c r="T566" s="3" t="s">
        <v>3371</v>
      </c>
      <c r="W566" s="3">
        <v>8</v>
      </c>
    </row>
    <row r="567" spans="1:24" x14ac:dyDescent="0.2">
      <c r="A567" s="4">
        <v>1110007</v>
      </c>
      <c r="B567" s="4" t="s">
        <v>99</v>
      </c>
      <c r="C567" s="31" t="s">
        <v>3376</v>
      </c>
      <c r="D567" s="4" t="s">
        <v>147</v>
      </c>
      <c r="E567" s="4">
        <v>2</v>
      </c>
      <c r="F567" s="4" t="s">
        <v>441</v>
      </c>
      <c r="G567" s="4">
        <v>1</v>
      </c>
      <c r="H567" s="4">
        <v>1</v>
      </c>
      <c r="I567" s="4">
        <v>0</v>
      </c>
      <c r="J567" s="4">
        <v>0</v>
      </c>
      <c r="K567" s="4">
        <v>0</v>
      </c>
      <c r="L567" s="4" t="s">
        <v>3377</v>
      </c>
      <c r="M567" s="4">
        <v>1</v>
      </c>
      <c r="N567" s="4" t="s">
        <v>3378</v>
      </c>
      <c r="O567" s="4">
        <v>1</v>
      </c>
      <c r="P567" s="4" t="s">
        <v>3379</v>
      </c>
      <c r="Q567" s="4">
        <v>1</v>
      </c>
      <c r="R567" s="4" t="s">
        <v>3380</v>
      </c>
      <c r="S567" s="4">
        <v>1</v>
      </c>
      <c r="T567" s="4" t="s">
        <v>3381</v>
      </c>
      <c r="U567" s="4"/>
      <c r="V567" s="4"/>
      <c r="W567" s="4">
        <v>8</v>
      </c>
      <c r="X567" s="4"/>
    </row>
    <row r="568" spans="1:24" x14ac:dyDescent="0.2">
      <c r="A568" s="4">
        <v>1110007</v>
      </c>
      <c r="B568" s="4" t="s">
        <v>99</v>
      </c>
      <c r="C568" s="31">
        <v>58</v>
      </c>
      <c r="D568" s="4" t="s">
        <v>404</v>
      </c>
      <c r="E568" s="4">
        <v>3</v>
      </c>
      <c r="F568" s="4" t="s">
        <v>442</v>
      </c>
      <c r="G568" s="4">
        <v>1</v>
      </c>
      <c r="H568" s="4">
        <v>1</v>
      </c>
      <c r="I568" s="4">
        <v>1</v>
      </c>
      <c r="J568" s="4">
        <v>0</v>
      </c>
      <c r="K568" s="4">
        <v>0</v>
      </c>
      <c r="L568" s="4" t="s">
        <v>3382</v>
      </c>
      <c r="M568" s="4">
        <v>1</v>
      </c>
      <c r="N568" s="4" t="s">
        <v>3383</v>
      </c>
      <c r="O568" s="4">
        <v>1</v>
      </c>
      <c r="P568" s="4" t="s">
        <v>3384</v>
      </c>
      <c r="Q568" s="4">
        <v>1</v>
      </c>
      <c r="R568" s="4" t="s">
        <v>3385</v>
      </c>
      <c r="S568" s="4">
        <v>0</v>
      </c>
      <c r="T568" s="4"/>
      <c r="U568" s="4">
        <v>1</v>
      </c>
      <c r="V568" s="4" t="s">
        <v>3386</v>
      </c>
      <c r="W568" s="4">
        <v>8</v>
      </c>
      <c r="X568" s="4"/>
    </row>
    <row r="569" spans="1:24" x14ac:dyDescent="0.2">
      <c r="A569" s="3">
        <v>1110007</v>
      </c>
      <c r="B569" s="3" t="s">
        <v>99</v>
      </c>
      <c r="C569" s="29">
        <v>73</v>
      </c>
      <c r="D569" s="3" t="s">
        <v>166</v>
      </c>
      <c r="E569" s="3">
        <v>1</v>
      </c>
      <c r="F569" s="3" t="s">
        <v>441</v>
      </c>
      <c r="G569" s="3">
        <v>1</v>
      </c>
      <c r="H569" s="3">
        <v>1</v>
      </c>
      <c r="I569" s="3">
        <v>0</v>
      </c>
      <c r="J569" s="3">
        <v>0</v>
      </c>
      <c r="K569" s="3">
        <v>0</v>
      </c>
      <c r="L569" s="3" t="s">
        <v>3387</v>
      </c>
      <c r="M569" s="3">
        <v>1</v>
      </c>
      <c r="N569" s="3" t="s">
        <v>3388</v>
      </c>
      <c r="O569" s="3">
        <v>1</v>
      </c>
      <c r="P569" s="3" t="s">
        <v>3389</v>
      </c>
      <c r="Q569" s="3">
        <v>1</v>
      </c>
      <c r="R569" s="3" t="s">
        <v>3390</v>
      </c>
      <c r="S569" s="3">
        <v>1</v>
      </c>
      <c r="T569" s="3" t="s">
        <v>3391</v>
      </c>
      <c r="U569" s="3">
        <v>1</v>
      </c>
      <c r="V569" s="3" t="s">
        <v>3392</v>
      </c>
      <c r="X569" s="3" t="s">
        <v>3393</v>
      </c>
    </row>
    <row r="570" spans="1:24" x14ac:dyDescent="0.2">
      <c r="A570" s="4">
        <v>1110007</v>
      </c>
      <c r="B570" s="4" t="s">
        <v>99</v>
      </c>
      <c r="C570" s="4" t="s">
        <v>3286</v>
      </c>
      <c r="D570" s="4" t="s">
        <v>405</v>
      </c>
      <c r="E570" s="4" t="s">
        <v>431</v>
      </c>
      <c r="F570" s="4" t="s">
        <v>442</v>
      </c>
      <c r="G570" s="4">
        <v>1</v>
      </c>
      <c r="H570" s="4">
        <v>1</v>
      </c>
      <c r="I570" s="4">
        <v>1</v>
      </c>
      <c r="J570" s="4">
        <v>0</v>
      </c>
      <c r="K570" s="4">
        <v>0</v>
      </c>
      <c r="L570" s="4" t="s">
        <v>3394</v>
      </c>
      <c r="M570" s="4">
        <v>1</v>
      </c>
      <c r="N570" s="4" t="s">
        <v>3395</v>
      </c>
      <c r="O570" s="4">
        <v>0</v>
      </c>
      <c r="P570" s="4"/>
      <c r="Q570" s="4">
        <v>1</v>
      </c>
      <c r="R570" s="4" t="s">
        <v>3396</v>
      </c>
      <c r="S570" s="4">
        <v>1</v>
      </c>
      <c r="T570" s="4" t="s">
        <v>3397</v>
      </c>
      <c r="U570" s="4"/>
      <c r="V570" s="4"/>
      <c r="W570" s="4">
        <v>8</v>
      </c>
      <c r="X570" s="4"/>
    </row>
    <row r="571" spans="1:24" x14ac:dyDescent="0.2">
      <c r="A571" s="4">
        <v>1110007</v>
      </c>
      <c r="B571" s="4" t="s">
        <v>99</v>
      </c>
      <c r="C571" s="4" t="s">
        <v>3286</v>
      </c>
      <c r="D571" s="4" t="s">
        <v>202</v>
      </c>
      <c r="E571" s="4" t="s">
        <v>432</v>
      </c>
      <c r="F571" s="4" t="s">
        <v>442</v>
      </c>
      <c r="G571" s="4">
        <v>1</v>
      </c>
      <c r="H571" s="4">
        <v>1</v>
      </c>
      <c r="I571" s="4">
        <v>1</v>
      </c>
      <c r="J571" s="4">
        <v>0</v>
      </c>
      <c r="K571" s="4">
        <v>0</v>
      </c>
      <c r="L571" s="4" t="s">
        <v>3398</v>
      </c>
      <c r="M571" s="4">
        <v>1</v>
      </c>
      <c r="N571" s="4" t="s">
        <v>3399</v>
      </c>
      <c r="O571" s="4">
        <v>1</v>
      </c>
      <c r="P571" s="4" t="s">
        <v>3400</v>
      </c>
      <c r="Q571" s="4">
        <v>1</v>
      </c>
      <c r="R571" s="4" t="s">
        <v>3401</v>
      </c>
      <c r="S571" s="4">
        <v>1</v>
      </c>
      <c r="T571" s="4" t="s">
        <v>3402</v>
      </c>
      <c r="U571" s="4">
        <v>1</v>
      </c>
      <c r="V571" s="4" t="s">
        <v>3403</v>
      </c>
      <c r="W571" s="4">
        <v>9</v>
      </c>
      <c r="X571" s="4"/>
    </row>
    <row r="572" spans="1:24" x14ac:dyDescent="0.2">
      <c r="A572" s="3">
        <v>1110008</v>
      </c>
      <c r="B572" s="3" t="s">
        <v>100</v>
      </c>
      <c r="C572" s="29">
        <v>73</v>
      </c>
      <c r="D572" s="3" t="s">
        <v>160</v>
      </c>
      <c r="E572" s="3">
        <v>1</v>
      </c>
      <c r="F572" s="3" t="s">
        <v>441</v>
      </c>
      <c r="G572" s="3">
        <v>0</v>
      </c>
      <c r="H572" s="3">
        <v>1</v>
      </c>
      <c r="I572" s="3">
        <v>0</v>
      </c>
      <c r="J572" s="3">
        <v>0</v>
      </c>
      <c r="K572" s="3">
        <v>0</v>
      </c>
      <c r="L572" s="3" t="s">
        <v>3404</v>
      </c>
      <c r="M572" s="3">
        <v>1</v>
      </c>
      <c r="N572" s="3" t="s">
        <v>3405</v>
      </c>
      <c r="O572" s="3">
        <v>1</v>
      </c>
      <c r="P572" s="3" t="s">
        <v>3406</v>
      </c>
      <c r="Q572" s="3">
        <v>1</v>
      </c>
      <c r="R572" s="3" t="s">
        <v>3407</v>
      </c>
      <c r="S572" s="3">
        <v>1</v>
      </c>
      <c r="T572" s="3" t="s">
        <v>3408</v>
      </c>
      <c r="U572" s="3">
        <v>1</v>
      </c>
      <c r="V572" s="3" t="s">
        <v>3409</v>
      </c>
      <c r="W572" s="3">
        <v>9</v>
      </c>
      <c r="X572" s="3" t="s">
        <v>3410</v>
      </c>
    </row>
    <row r="573" spans="1:24" x14ac:dyDescent="0.2">
      <c r="A573" s="4">
        <v>1110008</v>
      </c>
      <c r="B573" s="4" t="s">
        <v>100</v>
      </c>
      <c r="C573" s="4" t="s">
        <v>3411</v>
      </c>
      <c r="D573" s="4" t="s">
        <v>404</v>
      </c>
      <c r="E573" s="4" t="s">
        <v>434</v>
      </c>
      <c r="F573" s="4" t="s">
        <v>441</v>
      </c>
      <c r="G573" s="4">
        <v>0</v>
      </c>
      <c r="H573" s="4">
        <v>1</v>
      </c>
      <c r="I573" s="4">
        <v>0</v>
      </c>
      <c r="J573" s="4">
        <v>0</v>
      </c>
      <c r="K573" s="4">
        <v>0</v>
      </c>
      <c r="L573" s="4" t="s">
        <v>3412</v>
      </c>
      <c r="M573" s="4">
        <v>1</v>
      </c>
      <c r="N573" s="4" t="s">
        <v>3413</v>
      </c>
      <c r="O573" s="4">
        <v>1</v>
      </c>
      <c r="P573" s="4" t="s">
        <v>3414</v>
      </c>
      <c r="Q573" s="4">
        <v>1</v>
      </c>
      <c r="R573" s="4" t="s">
        <v>3415</v>
      </c>
      <c r="S573" s="4">
        <v>1</v>
      </c>
      <c r="T573" s="4" t="s">
        <v>3416</v>
      </c>
      <c r="U573" s="4">
        <v>1</v>
      </c>
      <c r="V573" s="4" t="s">
        <v>3417</v>
      </c>
      <c r="W573" s="4">
        <v>7</v>
      </c>
      <c r="X573" s="4" t="s">
        <v>3418</v>
      </c>
    </row>
    <row r="574" spans="1:24" x14ac:dyDescent="0.2">
      <c r="A574" s="4">
        <v>1110008</v>
      </c>
      <c r="B574" s="4" t="s">
        <v>100</v>
      </c>
      <c r="C574" s="4" t="s">
        <v>3419</v>
      </c>
      <c r="D574" s="4" t="s">
        <v>202</v>
      </c>
      <c r="E574" s="4" t="s">
        <v>430</v>
      </c>
      <c r="F574" s="4" t="s">
        <v>441</v>
      </c>
      <c r="G574" s="4">
        <v>0</v>
      </c>
      <c r="H574" s="4">
        <v>1</v>
      </c>
      <c r="I574" s="4">
        <v>0</v>
      </c>
      <c r="J574" s="4">
        <v>0</v>
      </c>
      <c r="K574" s="4">
        <v>0</v>
      </c>
      <c r="L574" s="4" t="s">
        <v>3420</v>
      </c>
      <c r="M574" s="4">
        <v>1</v>
      </c>
      <c r="N574" s="4" t="s">
        <v>3421</v>
      </c>
      <c r="O574" s="4">
        <v>1</v>
      </c>
      <c r="P574" s="4" t="s">
        <v>3422</v>
      </c>
      <c r="Q574" s="4">
        <v>1</v>
      </c>
      <c r="R574" s="4" t="s">
        <v>3423</v>
      </c>
      <c r="S574" s="4">
        <v>1</v>
      </c>
      <c r="T574" s="4" t="s">
        <v>3424</v>
      </c>
      <c r="U574" s="4">
        <v>1</v>
      </c>
      <c r="V574" s="4" t="s">
        <v>3425</v>
      </c>
      <c r="W574" s="4">
        <v>8</v>
      </c>
      <c r="X574" s="4"/>
    </row>
    <row r="575" spans="1:24" x14ac:dyDescent="0.2">
      <c r="A575" s="3">
        <v>1112017</v>
      </c>
      <c r="B575" s="3" t="s">
        <v>101</v>
      </c>
      <c r="C575" s="3">
        <v>58</v>
      </c>
      <c r="D575" s="3" t="s">
        <v>166</v>
      </c>
      <c r="E575" s="3">
        <v>8</v>
      </c>
      <c r="F575" s="3" t="s">
        <v>442</v>
      </c>
      <c r="G575" s="3">
        <v>0</v>
      </c>
      <c r="H575" s="3">
        <v>1</v>
      </c>
      <c r="I575" s="3">
        <v>1</v>
      </c>
      <c r="J575" s="3">
        <v>0</v>
      </c>
      <c r="K575" s="3">
        <v>0</v>
      </c>
      <c r="L575" s="3" t="s">
        <v>3273</v>
      </c>
      <c r="M575" s="4">
        <v>1</v>
      </c>
      <c r="N575" s="3" t="s">
        <v>3274</v>
      </c>
      <c r="O575" s="4">
        <v>1</v>
      </c>
      <c r="P575" s="3" t="s">
        <v>3275</v>
      </c>
      <c r="Q575" s="3">
        <v>1</v>
      </c>
      <c r="R575" s="3" t="s">
        <v>3276</v>
      </c>
      <c r="S575" s="3">
        <v>1</v>
      </c>
      <c r="T575" s="3" t="s">
        <v>3277</v>
      </c>
      <c r="U575" s="3">
        <v>1</v>
      </c>
      <c r="V575" s="3" t="s">
        <v>3278</v>
      </c>
      <c r="W575" s="3">
        <v>9</v>
      </c>
    </row>
    <row r="576" spans="1:24" x14ac:dyDescent="0.2">
      <c r="A576" s="3">
        <v>1120002</v>
      </c>
      <c r="B576" s="3" t="s">
        <v>102</v>
      </c>
      <c r="C576" s="29">
        <v>36</v>
      </c>
      <c r="D576" s="3" t="s">
        <v>334</v>
      </c>
      <c r="E576" s="3">
        <v>1</v>
      </c>
      <c r="F576" s="3" t="s">
        <v>441</v>
      </c>
      <c r="G576" s="3">
        <v>0</v>
      </c>
      <c r="H576" s="3">
        <v>1</v>
      </c>
      <c r="I576" s="3">
        <v>0</v>
      </c>
      <c r="J576" s="3">
        <v>0</v>
      </c>
      <c r="K576" s="3">
        <v>0</v>
      </c>
      <c r="L576" s="3" t="s">
        <v>3426</v>
      </c>
      <c r="M576" s="3">
        <v>1</v>
      </c>
      <c r="N576" s="3" t="s">
        <v>3427</v>
      </c>
      <c r="O576" s="3">
        <v>1</v>
      </c>
      <c r="P576" s="3" t="s">
        <v>3428</v>
      </c>
      <c r="Q576" s="3">
        <v>1</v>
      </c>
      <c r="R576" s="3" t="s">
        <v>3429</v>
      </c>
      <c r="S576" s="3">
        <v>1</v>
      </c>
      <c r="T576" s="3" t="s">
        <v>3430</v>
      </c>
      <c r="U576" s="3">
        <v>1</v>
      </c>
      <c r="V576" s="3" t="s">
        <v>3431</v>
      </c>
      <c r="W576" s="3">
        <v>8</v>
      </c>
      <c r="X576" s="3" t="s">
        <v>3432</v>
      </c>
    </row>
    <row r="577" spans="1:24" x14ac:dyDescent="0.2">
      <c r="A577" s="3">
        <v>1120002</v>
      </c>
      <c r="B577" s="3" t="s">
        <v>102</v>
      </c>
      <c r="C577" s="29">
        <v>36</v>
      </c>
      <c r="D577" s="3" t="s">
        <v>251</v>
      </c>
      <c r="E577" s="3">
        <v>2</v>
      </c>
      <c r="F577" s="3" t="s">
        <v>441</v>
      </c>
      <c r="G577" s="3">
        <v>1</v>
      </c>
      <c r="H577" s="3">
        <v>1</v>
      </c>
      <c r="I577" s="3">
        <v>0</v>
      </c>
      <c r="J577" s="3">
        <v>0</v>
      </c>
      <c r="K577" s="3">
        <v>0</v>
      </c>
      <c r="L577" s="3" t="s">
        <v>3433</v>
      </c>
      <c r="M577" s="3">
        <v>0</v>
      </c>
      <c r="N577" s="3" t="s">
        <v>3434</v>
      </c>
      <c r="O577" s="3">
        <v>1</v>
      </c>
      <c r="P577" s="3" t="s">
        <v>3435</v>
      </c>
      <c r="Q577" s="3">
        <v>1</v>
      </c>
      <c r="R577" s="3" t="s">
        <v>3436</v>
      </c>
      <c r="S577" s="3">
        <v>1</v>
      </c>
      <c r="T577" s="3" t="s">
        <v>3437</v>
      </c>
      <c r="W577" s="3">
        <v>9</v>
      </c>
      <c r="X577" s="3" t="s">
        <v>3438</v>
      </c>
    </row>
    <row r="578" spans="1:24" x14ac:dyDescent="0.2">
      <c r="A578" s="3">
        <v>1120002</v>
      </c>
      <c r="B578" s="3" t="s">
        <v>102</v>
      </c>
      <c r="C578" s="29">
        <v>36</v>
      </c>
      <c r="D578" s="3" t="s">
        <v>319</v>
      </c>
      <c r="E578" s="3">
        <v>3</v>
      </c>
      <c r="F578" s="3" t="s">
        <v>442</v>
      </c>
      <c r="G578" s="3">
        <v>1</v>
      </c>
      <c r="H578" s="3">
        <v>1</v>
      </c>
      <c r="I578" s="3">
        <v>1</v>
      </c>
      <c r="J578" s="3">
        <v>0</v>
      </c>
      <c r="K578" s="3">
        <v>0</v>
      </c>
      <c r="L578" s="3" t="s">
        <v>3439</v>
      </c>
      <c r="M578" s="3">
        <v>1</v>
      </c>
      <c r="N578" s="3" t="s">
        <v>3440</v>
      </c>
      <c r="O578" s="3">
        <v>1</v>
      </c>
      <c r="P578" s="3" t="s">
        <v>3441</v>
      </c>
      <c r="Q578" s="3">
        <v>1</v>
      </c>
      <c r="R578" s="3" t="s">
        <v>3442</v>
      </c>
      <c r="S578" s="3">
        <v>1</v>
      </c>
      <c r="T578" s="3" t="s">
        <v>3443</v>
      </c>
      <c r="W578" s="3">
        <v>6</v>
      </c>
      <c r="X578" s="3" t="s">
        <v>3444</v>
      </c>
    </row>
    <row r="579" spans="1:24" x14ac:dyDescent="0.2">
      <c r="A579" s="3">
        <v>1120002</v>
      </c>
      <c r="B579" s="3" t="s">
        <v>102</v>
      </c>
      <c r="C579" s="29">
        <v>36</v>
      </c>
      <c r="D579" s="3" t="s">
        <v>211</v>
      </c>
      <c r="E579" s="3">
        <v>4</v>
      </c>
      <c r="F579" s="3" t="s">
        <v>442</v>
      </c>
      <c r="G579" s="3">
        <v>1</v>
      </c>
      <c r="H579" s="3">
        <v>1</v>
      </c>
      <c r="I579" s="3">
        <v>1</v>
      </c>
      <c r="J579" s="3">
        <v>0</v>
      </c>
      <c r="K579" s="3">
        <v>0</v>
      </c>
      <c r="L579" s="3" t="s">
        <v>3445</v>
      </c>
      <c r="M579" s="3">
        <v>1</v>
      </c>
      <c r="N579" s="3" t="s">
        <v>3446</v>
      </c>
      <c r="O579" s="3">
        <v>1</v>
      </c>
      <c r="P579" s="3" t="s">
        <v>3447</v>
      </c>
      <c r="Q579" s="3">
        <v>1</v>
      </c>
      <c r="R579" s="3" t="s">
        <v>3448</v>
      </c>
      <c r="S579" s="3">
        <v>1</v>
      </c>
      <c r="T579" s="3" t="s">
        <v>3449</v>
      </c>
      <c r="W579" s="3">
        <v>9</v>
      </c>
      <c r="X579" s="3" t="s">
        <v>3450</v>
      </c>
    </row>
    <row r="580" spans="1:24" x14ac:dyDescent="0.2">
      <c r="A580" s="3">
        <v>1120002</v>
      </c>
      <c r="B580" s="3" t="s">
        <v>102</v>
      </c>
      <c r="C580" s="29">
        <v>36</v>
      </c>
      <c r="D580" s="3" t="s">
        <v>267</v>
      </c>
      <c r="E580" s="3">
        <v>5</v>
      </c>
      <c r="F580" s="3" t="s">
        <v>442</v>
      </c>
      <c r="G580" s="3">
        <v>1</v>
      </c>
      <c r="H580" s="3">
        <v>1</v>
      </c>
      <c r="I580" s="3">
        <v>1</v>
      </c>
      <c r="J580" s="3">
        <v>0</v>
      </c>
      <c r="K580" s="3">
        <v>0</v>
      </c>
      <c r="L580" s="3" t="s">
        <v>3451</v>
      </c>
      <c r="M580" s="3">
        <v>1</v>
      </c>
      <c r="N580" s="3" t="s">
        <v>3452</v>
      </c>
      <c r="O580" s="3">
        <v>1</v>
      </c>
      <c r="P580" s="3" t="s">
        <v>3453</v>
      </c>
      <c r="Q580" s="3">
        <v>1</v>
      </c>
      <c r="R580" s="3" t="s">
        <v>3454</v>
      </c>
      <c r="S580" s="3">
        <v>1</v>
      </c>
      <c r="T580" s="3" t="s">
        <v>3455</v>
      </c>
      <c r="W580" s="3">
        <v>8</v>
      </c>
      <c r="X580" s="3" t="s">
        <v>3456</v>
      </c>
    </row>
    <row r="581" spans="1:24" x14ac:dyDescent="0.2">
      <c r="A581" s="3">
        <v>1120002</v>
      </c>
      <c r="B581" s="3" t="s">
        <v>102</v>
      </c>
      <c r="C581" s="29">
        <v>36</v>
      </c>
      <c r="D581" s="3" t="s">
        <v>321</v>
      </c>
      <c r="E581" s="3">
        <v>6</v>
      </c>
      <c r="F581" s="3" t="s">
        <v>442</v>
      </c>
      <c r="G581" s="3">
        <v>1</v>
      </c>
      <c r="H581" s="3">
        <v>1</v>
      </c>
      <c r="I581" s="3">
        <v>1</v>
      </c>
      <c r="J581" s="3">
        <v>0</v>
      </c>
      <c r="K581" s="3">
        <v>0</v>
      </c>
      <c r="L581" s="3" t="s">
        <v>3457</v>
      </c>
      <c r="M581" s="3">
        <v>1</v>
      </c>
      <c r="N581" s="3" t="s">
        <v>3458</v>
      </c>
      <c r="O581" s="3">
        <v>1</v>
      </c>
      <c r="P581" s="3" t="s">
        <v>3459</v>
      </c>
      <c r="Q581" s="3">
        <v>1</v>
      </c>
      <c r="R581" s="3" t="s">
        <v>3460</v>
      </c>
      <c r="S581" s="3">
        <v>1</v>
      </c>
      <c r="T581" s="3" t="s">
        <v>3461</v>
      </c>
      <c r="W581" s="3">
        <v>9</v>
      </c>
      <c r="X581" s="3" t="s">
        <v>3462</v>
      </c>
    </row>
    <row r="582" spans="1:24" x14ac:dyDescent="0.2">
      <c r="A582" s="3">
        <v>1120002</v>
      </c>
      <c r="B582" s="3" t="s">
        <v>102</v>
      </c>
      <c r="C582" s="29">
        <v>36</v>
      </c>
      <c r="D582" s="3" t="s">
        <v>212</v>
      </c>
      <c r="E582" s="3">
        <v>7</v>
      </c>
      <c r="F582" s="3" t="s">
        <v>442</v>
      </c>
      <c r="G582" s="3">
        <v>1</v>
      </c>
      <c r="H582" s="3">
        <v>1</v>
      </c>
      <c r="I582" s="3">
        <v>0</v>
      </c>
      <c r="J582" s="3">
        <v>0</v>
      </c>
      <c r="K582" s="3">
        <v>0</v>
      </c>
      <c r="L582" s="3" t="s">
        <v>3463</v>
      </c>
      <c r="M582" s="3">
        <v>1</v>
      </c>
      <c r="N582" s="3" t="s">
        <v>3464</v>
      </c>
      <c r="O582" s="3">
        <v>1</v>
      </c>
      <c r="P582" s="3" t="s">
        <v>3465</v>
      </c>
      <c r="Q582" s="3">
        <v>1</v>
      </c>
      <c r="R582" s="3" t="s">
        <v>3466</v>
      </c>
      <c r="S582" s="3">
        <v>1</v>
      </c>
      <c r="T582" s="3" t="s">
        <v>3467</v>
      </c>
      <c r="W582" s="3">
        <v>8</v>
      </c>
    </row>
    <row r="583" spans="1:24" x14ac:dyDescent="0.2">
      <c r="A583" s="3">
        <v>1120002</v>
      </c>
      <c r="B583" s="3" t="s">
        <v>102</v>
      </c>
      <c r="C583" s="29">
        <v>36</v>
      </c>
      <c r="D583" s="3" t="s">
        <v>324</v>
      </c>
      <c r="E583" s="3">
        <v>8</v>
      </c>
      <c r="F583" s="3" t="s">
        <v>442</v>
      </c>
      <c r="G583" s="3">
        <v>1</v>
      </c>
      <c r="H583" s="3">
        <v>1</v>
      </c>
      <c r="I583" s="3">
        <v>1</v>
      </c>
      <c r="J583" s="3">
        <v>0</v>
      </c>
      <c r="K583" s="3">
        <v>0</v>
      </c>
      <c r="L583" s="3" t="s">
        <v>3468</v>
      </c>
      <c r="M583" s="3">
        <v>1</v>
      </c>
      <c r="N583" s="3" t="s">
        <v>3469</v>
      </c>
      <c r="O583" s="3">
        <v>1</v>
      </c>
      <c r="P583" s="3" t="s">
        <v>3470</v>
      </c>
      <c r="Q583" s="3">
        <v>1</v>
      </c>
      <c r="R583" s="3" t="s">
        <v>3471</v>
      </c>
      <c r="S583" s="3">
        <v>1</v>
      </c>
      <c r="T583" s="3" t="s">
        <v>3472</v>
      </c>
      <c r="V583" s="3" t="s">
        <v>3473</v>
      </c>
      <c r="W583" s="3">
        <v>8</v>
      </c>
    </row>
    <row r="584" spans="1:24" x14ac:dyDescent="0.2">
      <c r="A584" s="3">
        <v>1120002</v>
      </c>
      <c r="B584" s="3" t="s">
        <v>102</v>
      </c>
      <c r="C584" s="29">
        <v>36</v>
      </c>
      <c r="D584" s="3" t="s">
        <v>403</v>
      </c>
      <c r="E584" s="3">
        <v>9</v>
      </c>
      <c r="F584" s="3" t="s">
        <v>442</v>
      </c>
      <c r="G584" s="3">
        <v>1</v>
      </c>
      <c r="H584" s="3">
        <v>1</v>
      </c>
      <c r="I584" s="3">
        <v>1</v>
      </c>
      <c r="J584" s="3">
        <v>0</v>
      </c>
      <c r="K584" s="3">
        <v>0</v>
      </c>
      <c r="L584" s="3" t="s">
        <v>3474</v>
      </c>
      <c r="M584" s="3">
        <v>1</v>
      </c>
      <c r="N584" s="3" t="s">
        <v>3475</v>
      </c>
      <c r="O584" s="3">
        <v>0</v>
      </c>
      <c r="Q584" s="3">
        <v>1</v>
      </c>
      <c r="R584" s="3" t="s">
        <v>3476</v>
      </c>
      <c r="S584" s="3">
        <v>1</v>
      </c>
      <c r="T584" s="3" t="s">
        <v>3477</v>
      </c>
      <c r="W584" s="3">
        <v>8</v>
      </c>
      <c r="X584" s="3" t="s">
        <v>3478</v>
      </c>
    </row>
    <row r="585" spans="1:24" x14ac:dyDescent="0.2">
      <c r="A585" s="3">
        <v>1120002</v>
      </c>
      <c r="B585" s="3" t="s">
        <v>102</v>
      </c>
      <c r="C585" s="29">
        <v>36</v>
      </c>
      <c r="D585" s="3" t="s">
        <v>406</v>
      </c>
      <c r="E585" s="3">
        <v>10</v>
      </c>
      <c r="F585" s="3" t="s">
        <v>442</v>
      </c>
      <c r="G585" s="3">
        <v>1</v>
      </c>
      <c r="H585" s="3">
        <v>1</v>
      </c>
      <c r="I585" s="3">
        <v>1</v>
      </c>
      <c r="J585" s="3">
        <v>0</v>
      </c>
      <c r="K585" s="3">
        <v>0</v>
      </c>
      <c r="L585" s="3" t="s">
        <v>3479</v>
      </c>
      <c r="M585" s="3">
        <v>1</v>
      </c>
      <c r="N585" s="3" t="s">
        <v>3480</v>
      </c>
      <c r="O585" s="3">
        <v>1</v>
      </c>
      <c r="P585" s="3" t="s">
        <v>3481</v>
      </c>
      <c r="Q585" s="3">
        <v>1</v>
      </c>
      <c r="R585" s="3" t="s">
        <v>3482</v>
      </c>
      <c r="S585" s="3">
        <v>1</v>
      </c>
      <c r="T585" s="3" t="s">
        <v>3483</v>
      </c>
      <c r="W585" s="3">
        <v>9</v>
      </c>
      <c r="X585" s="3" t="s">
        <v>3484</v>
      </c>
    </row>
    <row r="586" spans="1:24" x14ac:dyDescent="0.2">
      <c r="A586" s="4">
        <v>1120002</v>
      </c>
      <c r="B586" s="4" t="s">
        <v>102</v>
      </c>
      <c r="C586" s="4" t="s">
        <v>3485</v>
      </c>
      <c r="D586" s="4" t="s">
        <v>407</v>
      </c>
      <c r="E586" s="4" t="s">
        <v>427</v>
      </c>
      <c r="F586" s="4" t="s">
        <v>442</v>
      </c>
      <c r="G586" s="4">
        <v>1</v>
      </c>
      <c r="H586" s="4">
        <v>1</v>
      </c>
      <c r="I586" s="4">
        <v>1</v>
      </c>
      <c r="J586" s="4">
        <v>0</v>
      </c>
      <c r="K586" s="4">
        <v>0</v>
      </c>
      <c r="L586" s="4" t="s">
        <v>3486</v>
      </c>
      <c r="M586" s="4">
        <v>1</v>
      </c>
      <c r="N586" s="4" t="s">
        <v>3487</v>
      </c>
      <c r="O586" s="4">
        <v>1</v>
      </c>
      <c r="P586" s="4" t="s">
        <v>3488</v>
      </c>
      <c r="Q586" s="4">
        <v>1</v>
      </c>
      <c r="R586" s="4" t="s">
        <v>3489</v>
      </c>
      <c r="S586" s="4">
        <v>1</v>
      </c>
      <c r="T586" s="4" t="s">
        <v>3490</v>
      </c>
      <c r="U586" s="4"/>
      <c r="V586" s="4"/>
      <c r="W586" s="4">
        <v>9</v>
      </c>
      <c r="X586" s="4"/>
    </row>
    <row r="587" spans="1:24" x14ac:dyDescent="0.2">
      <c r="A587" s="4">
        <v>1120002</v>
      </c>
      <c r="B587" s="4" t="s">
        <v>102</v>
      </c>
      <c r="C587" s="4" t="s">
        <v>3485</v>
      </c>
      <c r="D587" s="4" t="s">
        <v>128</v>
      </c>
      <c r="E587" s="4" t="s">
        <v>428</v>
      </c>
      <c r="F587" s="4" t="s">
        <v>442</v>
      </c>
      <c r="G587" s="4">
        <v>1</v>
      </c>
      <c r="H587" s="4">
        <v>1</v>
      </c>
      <c r="I587" s="4">
        <v>1</v>
      </c>
      <c r="J587" s="4">
        <v>0</v>
      </c>
      <c r="K587" s="4">
        <v>0</v>
      </c>
      <c r="L587" s="4" t="s">
        <v>3491</v>
      </c>
      <c r="M587" s="4">
        <v>1</v>
      </c>
      <c r="N587" s="4" t="s">
        <v>3492</v>
      </c>
      <c r="O587" s="4">
        <v>0</v>
      </c>
      <c r="P587" s="4"/>
      <c r="Q587" s="4">
        <v>1</v>
      </c>
      <c r="R587" s="4" t="s">
        <v>3493</v>
      </c>
      <c r="S587" s="4">
        <v>1</v>
      </c>
      <c r="T587" s="4" t="s">
        <v>3494</v>
      </c>
      <c r="U587" s="4"/>
      <c r="V587" s="4"/>
      <c r="W587" s="4">
        <v>10</v>
      </c>
      <c r="X587" s="4" t="s">
        <v>3495</v>
      </c>
    </row>
    <row r="588" spans="1:24" x14ac:dyDescent="0.2">
      <c r="A588" s="4">
        <v>1120002</v>
      </c>
      <c r="B588" s="4" t="s">
        <v>102</v>
      </c>
      <c r="C588" s="4" t="s">
        <v>3485</v>
      </c>
      <c r="D588" s="4" t="s">
        <v>408</v>
      </c>
      <c r="E588" s="4" t="s">
        <v>439</v>
      </c>
      <c r="F588" s="4" t="s">
        <v>442</v>
      </c>
      <c r="G588" s="4">
        <v>1</v>
      </c>
      <c r="H588" s="4">
        <v>1</v>
      </c>
      <c r="I588" s="4">
        <v>1</v>
      </c>
      <c r="J588" s="4">
        <v>0</v>
      </c>
      <c r="K588" s="4">
        <v>0</v>
      </c>
      <c r="L588" s="4" t="s">
        <v>3496</v>
      </c>
      <c r="M588" s="4">
        <v>1</v>
      </c>
      <c r="N588" s="4" t="s">
        <v>3497</v>
      </c>
      <c r="O588" s="4">
        <v>1</v>
      </c>
      <c r="P588" s="4" t="s">
        <v>3498</v>
      </c>
      <c r="Q588" s="4">
        <v>1</v>
      </c>
      <c r="R588" s="4" t="s">
        <v>3499</v>
      </c>
      <c r="S588" s="4">
        <v>0</v>
      </c>
      <c r="T588" s="4"/>
      <c r="U588" s="4"/>
      <c r="V588" s="4"/>
      <c r="W588" s="4">
        <v>10</v>
      </c>
      <c r="X588" s="4" t="s">
        <v>3500</v>
      </c>
    </row>
    <row r="589" spans="1:24" x14ac:dyDescent="0.2">
      <c r="A589" s="4">
        <v>1120003</v>
      </c>
      <c r="B589" s="4" t="s">
        <v>103</v>
      </c>
      <c r="C589" s="31">
        <v>36</v>
      </c>
      <c r="D589" s="4" t="s">
        <v>370</v>
      </c>
      <c r="E589" s="4">
        <v>7</v>
      </c>
      <c r="F589" s="4" t="s">
        <v>442</v>
      </c>
      <c r="G589" s="4">
        <v>0</v>
      </c>
      <c r="H589" s="4">
        <v>1</v>
      </c>
      <c r="I589" s="4">
        <v>0</v>
      </c>
      <c r="J589" s="4">
        <v>0</v>
      </c>
      <c r="K589" s="4">
        <v>0</v>
      </c>
      <c r="L589" s="4" t="s">
        <v>3501</v>
      </c>
      <c r="M589" s="4">
        <v>1</v>
      </c>
      <c r="N589" s="4" t="s">
        <v>3502</v>
      </c>
      <c r="O589" s="4">
        <v>1</v>
      </c>
      <c r="P589" s="4" t="s">
        <v>3503</v>
      </c>
      <c r="Q589" s="4">
        <v>1</v>
      </c>
      <c r="R589" s="4" t="s">
        <v>3504</v>
      </c>
      <c r="S589" s="4">
        <v>1</v>
      </c>
      <c r="T589" s="4" t="s">
        <v>3505</v>
      </c>
      <c r="U589" s="4"/>
      <c r="V589" s="4"/>
      <c r="W589" s="4">
        <v>9</v>
      </c>
      <c r="X589" s="4"/>
    </row>
    <row r="590" spans="1:24" x14ac:dyDescent="0.2">
      <c r="A590" s="3">
        <v>1120003</v>
      </c>
      <c r="B590" s="3" t="s">
        <v>103</v>
      </c>
      <c r="C590" s="29">
        <v>36</v>
      </c>
      <c r="D590" s="3" t="s">
        <v>369</v>
      </c>
      <c r="E590" s="3">
        <v>1</v>
      </c>
      <c r="F590" s="3" t="s">
        <v>441</v>
      </c>
      <c r="G590" s="3">
        <v>0</v>
      </c>
      <c r="H590" s="3">
        <v>1</v>
      </c>
      <c r="I590" s="3">
        <v>0</v>
      </c>
      <c r="J590" s="3">
        <v>0</v>
      </c>
      <c r="K590" s="3">
        <v>0</v>
      </c>
      <c r="L590" s="3" t="s">
        <v>3506</v>
      </c>
      <c r="M590" s="3">
        <v>1</v>
      </c>
      <c r="N590" s="3" t="s">
        <v>3507</v>
      </c>
      <c r="O590" s="3">
        <v>1</v>
      </c>
      <c r="P590" s="3" t="s">
        <v>3508</v>
      </c>
      <c r="Q590" s="3">
        <v>1</v>
      </c>
      <c r="R590" s="3" t="s">
        <v>3509</v>
      </c>
      <c r="S590" s="3">
        <v>1</v>
      </c>
      <c r="T590" s="3" t="s">
        <v>3510</v>
      </c>
      <c r="U590" s="3">
        <v>1</v>
      </c>
      <c r="V590" s="3" t="s">
        <v>3511</v>
      </c>
      <c r="W590" s="3">
        <v>7</v>
      </c>
      <c r="X590" s="3" t="s">
        <v>3512</v>
      </c>
    </row>
    <row r="591" spans="1:24" x14ac:dyDescent="0.2">
      <c r="A591" s="3">
        <v>1120003</v>
      </c>
      <c r="B591" s="3" t="s">
        <v>103</v>
      </c>
      <c r="C591" s="29">
        <v>36</v>
      </c>
      <c r="D591" s="3" t="s">
        <v>192</v>
      </c>
      <c r="E591" s="3">
        <v>2</v>
      </c>
      <c r="F591" s="3" t="s">
        <v>441</v>
      </c>
      <c r="G591" s="3">
        <v>0</v>
      </c>
      <c r="H591" s="3">
        <v>1</v>
      </c>
      <c r="I591" s="3">
        <v>0</v>
      </c>
      <c r="J591" s="3">
        <v>0</v>
      </c>
      <c r="K591" s="3">
        <v>0</v>
      </c>
      <c r="L591" s="3" t="s">
        <v>3513</v>
      </c>
      <c r="M591" s="3">
        <v>1</v>
      </c>
      <c r="N591" s="3" t="s">
        <v>3514</v>
      </c>
      <c r="O591" s="3">
        <v>1</v>
      </c>
      <c r="P591" s="3" t="s">
        <v>3515</v>
      </c>
      <c r="Q591" s="3">
        <v>1</v>
      </c>
      <c r="R591" s="3" t="s">
        <v>3516</v>
      </c>
      <c r="S591" s="3">
        <v>1</v>
      </c>
      <c r="T591" s="3" t="s">
        <v>3517</v>
      </c>
      <c r="U591" s="3">
        <v>1</v>
      </c>
      <c r="V591" s="3" t="s">
        <v>3518</v>
      </c>
      <c r="W591" s="3">
        <v>7</v>
      </c>
    </row>
    <row r="592" spans="1:24" x14ac:dyDescent="0.2">
      <c r="A592" s="3">
        <v>1120003</v>
      </c>
      <c r="B592" s="3" t="s">
        <v>103</v>
      </c>
      <c r="C592" s="29">
        <v>36</v>
      </c>
      <c r="D592" s="3" t="s">
        <v>181</v>
      </c>
      <c r="E592" s="3">
        <v>3</v>
      </c>
      <c r="F592" s="3" t="s">
        <v>442</v>
      </c>
      <c r="G592" s="3">
        <v>1</v>
      </c>
      <c r="H592" s="3">
        <v>1</v>
      </c>
      <c r="I592" s="3">
        <v>0</v>
      </c>
      <c r="J592" s="3">
        <v>0</v>
      </c>
      <c r="K592" s="3">
        <v>0</v>
      </c>
      <c r="L592" s="3" t="s">
        <v>3519</v>
      </c>
      <c r="M592" s="3">
        <v>1</v>
      </c>
      <c r="N592" s="3" t="s">
        <v>3520</v>
      </c>
      <c r="O592" s="3">
        <v>1</v>
      </c>
      <c r="P592" s="3" t="s">
        <v>3521</v>
      </c>
      <c r="Q592" s="3">
        <v>1</v>
      </c>
      <c r="R592" s="3" t="s">
        <v>3522</v>
      </c>
      <c r="S592" s="3">
        <v>1</v>
      </c>
      <c r="T592" s="3" t="s">
        <v>3523</v>
      </c>
      <c r="W592" s="3">
        <v>3</v>
      </c>
      <c r="X592" s="3" t="s">
        <v>3524</v>
      </c>
    </row>
    <row r="593" spans="1:24" x14ac:dyDescent="0.2">
      <c r="A593" s="3">
        <v>1120003</v>
      </c>
      <c r="B593" s="3" t="s">
        <v>103</v>
      </c>
      <c r="C593" s="29">
        <v>36</v>
      </c>
      <c r="D593" s="3" t="s">
        <v>262</v>
      </c>
      <c r="E593" s="3">
        <v>4</v>
      </c>
      <c r="F593" s="3" t="s">
        <v>442</v>
      </c>
      <c r="G593" s="3">
        <v>0</v>
      </c>
      <c r="H593" s="3">
        <v>1</v>
      </c>
      <c r="I593" s="3">
        <v>1</v>
      </c>
      <c r="J593" s="3">
        <v>0</v>
      </c>
      <c r="K593" s="3">
        <v>0</v>
      </c>
      <c r="L593" s="3" t="s">
        <v>3525</v>
      </c>
      <c r="M593" s="3">
        <v>1</v>
      </c>
      <c r="N593" s="3" t="s">
        <v>3526</v>
      </c>
      <c r="O593" s="3">
        <v>1</v>
      </c>
      <c r="P593" s="3" t="s">
        <v>3527</v>
      </c>
      <c r="Q593" s="3">
        <v>1</v>
      </c>
      <c r="R593" s="3" t="s">
        <v>3528</v>
      </c>
      <c r="S593" s="3">
        <v>1</v>
      </c>
      <c r="T593" s="3" t="s">
        <v>3529</v>
      </c>
      <c r="W593" s="3">
        <v>7</v>
      </c>
    </row>
    <row r="594" spans="1:24" x14ac:dyDescent="0.2">
      <c r="A594" s="3">
        <v>1120003</v>
      </c>
      <c r="B594" s="3" t="s">
        <v>103</v>
      </c>
      <c r="C594" s="29">
        <v>81</v>
      </c>
      <c r="D594" s="3" t="s">
        <v>318</v>
      </c>
      <c r="E594" s="3">
        <v>5</v>
      </c>
      <c r="F594" s="3" t="s">
        <v>442</v>
      </c>
      <c r="G594" s="3">
        <v>0</v>
      </c>
      <c r="H594" s="3">
        <v>1</v>
      </c>
      <c r="I594" s="3">
        <v>1</v>
      </c>
      <c r="J594" s="3">
        <v>0</v>
      </c>
      <c r="K594" s="3">
        <v>0</v>
      </c>
      <c r="L594" s="3" t="s">
        <v>3530</v>
      </c>
      <c r="M594" s="3">
        <v>1</v>
      </c>
      <c r="N594" s="3" t="s">
        <v>3531</v>
      </c>
      <c r="O594" s="3">
        <v>0</v>
      </c>
      <c r="Q594" s="3">
        <v>1</v>
      </c>
      <c r="R594" s="3" t="s">
        <v>3532</v>
      </c>
      <c r="S594" s="3">
        <v>0</v>
      </c>
      <c r="W594" s="3">
        <v>8</v>
      </c>
    </row>
    <row r="595" spans="1:24" x14ac:dyDescent="0.2">
      <c r="A595" s="3">
        <v>1120003</v>
      </c>
      <c r="B595" s="3" t="s">
        <v>103</v>
      </c>
      <c r="C595" s="29">
        <v>36</v>
      </c>
      <c r="D595" s="3" t="s">
        <v>225</v>
      </c>
      <c r="E595" s="3">
        <v>6</v>
      </c>
      <c r="F595" s="3" t="s">
        <v>442</v>
      </c>
      <c r="G595" s="3">
        <v>0</v>
      </c>
      <c r="H595" s="3">
        <v>1</v>
      </c>
      <c r="I595" s="3">
        <v>1</v>
      </c>
      <c r="J595" s="3">
        <v>0</v>
      </c>
      <c r="K595" s="3">
        <v>0</v>
      </c>
      <c r="L595" s="3" t="s">
        <v>3533</v>
      </c>
      <c r="M595" s="3">
        <v>1</v>
      </c>
      <c r="N595" s="3" t="s">
        <v>3534</v>
      </c>
      <c r="O595" s="3">
        <v>1</v>
      </c>
      <c r="P595" s="3" t="s">
        <v>3535</v>
      </c>
      <c r="Q595" s="3">
        <v>1</v>
      </c>
      <c r="R595" s="3" t="s">
        <v>3536</v>
      </c>
      <c r="S595" s="3">
        <v>1</v>
      </c>
      <c r="T595" s="3" t="s">
        <v>3537</v>
      </c>
      <c r="W595" s="3">
        <v>10</v>
      </c>
      <c r="X595" s="3" t="s">
        <v>3538</v>
      </c>
    </row>
    <row r="596" spans="1:24" x14ac:dyDescent="0.2">
      <c r="A596" s="3">
        <v>1120003</v>
      </c>
      <c r="B596" s="3" t="s">
        <v>103</v>
      </c>
      <c r="C596" s="29">
        <v>36</v>
      </c>
      <c r="D596" s="3" t="s">
        <v>243</v>
      </c>
      <c r="E596" s="3">
        <v>8</v>
      </c>
      <c r="F596" s="3" t="s">
        <v>442</v>
      </c>
      <c r="G596" s="3">
        <v>0</v>
      </c>
      <c r="H596" s="3">
        <v>1</v>
      </c>
      <c r="I596" s="3">
        <v>1</v>
      </c>
      <c r="J596" s="3">
        <v>0</v>
      </c>
      <c r="K596" s="3">
        <v>0</v>
      </c>
      <c r="L596" s="3" t="s">
        <v>3539</v>
      </c>
      <c r="M596" s="3">
        <v>1</v>
      </c>
      <c r="N596" s="3" t="s">
        <v>3540</v>
      </c>
      <c r="O596" s="3">
        <v>1</v>
      </c>
      <c r="P596" s="3" t="s">
        <v>3541</v>
      </c>
      <c r="Q596" s="3">
        <v>1</v>
      </c>
      <c r="R596" s="3" t="s">
        <v>3542</v>
      </c>
      <c r="S596" s="3">
        <v>1</v>
      </c>
      <c r="T596" s="3" t="s">
        <v>3543</v>
      </c>
      <c r="W596" s="3">
        <v>9</v>
      </c>
      <c r="X596" s="3" t="s">
        <v>3544</v>
      </c>
    </row>
    <row r="597" spans="1:24" x14ac:dyDescent="0.2">
      <c r="A597" s="4">
        <v>1120003</v>
      </c>
      <c r="B597" s="4" t="s">
        <v>103</v>
      </c>
      <c r="C597" s="4" t="s">
        <v>3485</v>
      </c>
      <c r="D597" s="4" t="s">
        <v>383</v>
      </c>
      <c r="E597" s="4" t="s">
        <v>425</v>
      </c>
      <c r="F597" s="4" t="s">
        <v>442</v>
      </c>
      <c r="G597" s="4">
        <v>0</v>
      </c>
      <c r="H597" s="4">
        <v>1</v>
      </c>
      <c r="I597" s="4">
        <v>1</v>
      </c>
      <c r="J597" s="4">
        <v>0</v>
      </c>
      <c r="K597" s="4">
        <v>0</v>
      </c>
      <c r="L597" s="4" t="s">
        <v>3545</v>
      </c>
      <c r="M597" s="4">
        <v>1</v>
      </c>
      <c r="N597" s="4" t="s">
        <v>3546</v>
      </c>
      <c r="O597" s="4">
        <v>0</v>
      </c>
      <c r="P597" s="4"/>
      <c r="Q597" s="4">
        <v>1</v>
      </c>
      <c r="R597" s="4" t="s">
        <v>3547</v>
      </c>
      <c r="S597" s="4">
        <v>0</v>
      </c>
      <c r="T597" s="4"/>
      <c r="U597" s="4"/>
      <c r="V597" s="4"/>
      <c r="W597" s="4">
        <v>10</v>
      </c>
      <c r="X597" s="4"/>
    </row>
    <row r="598" spans="1:24" x14ac:dyDescent="0.2">
      <c r="A598" s="4">
        <v>1120003</v>
      </c>
      <c r="B598" s="4" t="s">
        <v>103</v>
      </c>
      <c r="C598" s="4" t="s">
        <v>3485</v>
      </c>
      <c r="D598" s="4" t="s">
        <v>408</v>
      </c>
      <c r="E598" s="4" t="s">
        <v>426</v>
      </c>
      <c r="F598" s="4" t="s">
        <v>442</v>
      </c>
      <c r="G598" s="4">
        <v>0</v>
      </c>
      <c r="H598" s="4">
        <v>1</v>
      </c>
      <c r="I598" s="4">
        <v>1</v>
      </c>
      <c r="J598" s="4">
        <v>0</v>
      </c>
      <c r="K598" s="4">
        <v>0</v>
      </c>
      <c r="L598" s="4" t="s">
        <v>3548</v>
      </c>
      <c r="M598" s="4">
        <v>1</v>
      </c>
      <c r="N598" s="4" t="s">
        <v>3549</v>
      </c>
      <c r="O598" s="4">
        <v>1</v>
      </c>
      <c r="P598" s="4" t="s">
        <v>3550</v>
      </c>
      <c r="Q598" s="4">
        <v>1</v>
      </c>
      <c r="R598" s="4" t="s">
        <v>3551</v>
      </c>
      <c r="S598" s="4">
        <v>1</v>
      </c>
      <c r="T598" s="4" t="s">
        <v>3552</v>
      </c>
      <c r="U598" s="4"/>
      <c r="V598" s="4"/>
      <c r="W598" s="4">
        <v>9</v>
      </c>
      <c r="X598" s="4"/>
    </row>
    <row r="599" spans="1:24" x14ac:dyDescent="0.2">
      <c r="A599" s="3">
        <v>1120003</v>
      </c>
      <c r="B599" s="3" t="s">
        <v>103</v>
      </c>
      <c r="C599" s="7" t="s">
        <v>3485</v>
      </c>
      <c r="D599" s="3" t="s">
        <v>243</v>
      </c>
      <c r="E599" s="3">
        <v>8</v>
      </c>
      <c r="F599" s="3" t="s">
        <v>442</v>
      </c>
      <c r="G599" s="3">
        <v>0</v>
      </c>
      <c r="H599" s="3">
        <v>1</v>
      </c>
      <c r="I599" s="3">
        <v>1</v>
      </c>
      <c r="J599" s="3">
        <v>0</v>
      </c>
      <c r="K599" s="3">
        <v>0</v>
      </c>
      <c r="L599" s="3" t="s">
        <v>3539</v>
      </c>
      <c r="M599" s="4">
        <v>1</v>
      </c>
      <c r="N599" s="3" t="s">
        <v>3540</v>
      </c>
      <c r="O599" s="4">
        <v>1</v>
      </c>
      <c r="P599" s="3" t="s">
        <v>3553</v>
      </c>
      <c r="Q599" s="4">
        <v>1</v>
      </c>
      <c r="R599" s="3" t="s">
        <v>3542</v>
      </c>
      <c r="S599" s="4">
        <v>1</v>
      </c>
      <c r="T599" s="3" t="s">
        <v>3543</v>
      </c>
      <c r="W599" s="3">
        <v>9</v>
      </c>
      <c r="X599" s="3" t="s">
        <v>3544</v>
      </c>
    </row>
    <row r="600" spans="1:24" x14ac:dyDescent="0.2">
      <c r="A600" s="4">
        <v>1120004</v>
      </c>
      <c r="B600" s="4" t="s">
        <v>104</v>
      </c>
      <c r="C600" s="4" t="s">
        <v>3485</v>
      </c>
      <c r="D600" s="4" t="s">
        <v>202</v>
      </c>
      <c r="E600" s="4" t="s">
        <v>434</v>
      </c>
      <c r="F600" s="4" t="s">
        <v>442</v>
      </c>
      <c r="G600" s="4">
        <v>1</v>
      </c>
      <c r="H600" s="4">
        <v>1</v>
      </c>
      <c r="I600" s="4">
        <v>1</v>
      </c>
      <c r="J600" s="4">
        <v>0</v>
      </c>
      <c r="K600" s="4">
        <v>0</v>
      </c>
      <c r="L600" s="4" t="s">
        <v>3554</v>
      </c>
      <c r="M600" s="4">
        <v>1</v>
      </c>
      <c r="N600" s="4" t="s">
        <v>3555</v>
      </c>
      <c r="O600" s="4">
        <v>1</v>
      </c>
      <c r="P600" s="4" t="s">
        <v>3556</v>
      </c>
      <c r="Q600" s="4">
        <v>1</v>
      </c>
      <c r="R600" s="4" t="s">
        <v>3557</v>
      </c>
      <c r="S600" s="4">
        <v>1</v>
      </c>
      <c r="T600" s="4" t="s">
        <v>3558</v>
      </c>
      <c r="U600" s="4"/>
      <c r="V600" s="4"/>
      <c r="W600" s="4">
        <v>6</v>
      </c>
      <c r="X600" s="4" t="s">
        <v>3559</v>
      </c>
    </row>
    <row r="601" spans="1:24" x14ac:dyDescent="0.2">
      <c r="A601" s="4">
        <v>1120004</v>
      </c>
      <c r="B601" s="4" t="s">
        <v>104</v>
      </c>
      <c r="C601" s="4" t="s">
        <v>3485</v>
      </c>
      <c r="D601" s="4" t="s">
        <v>116</v>
      </c>
      <c r="E601" s="4" t="s">
        <v>430</v>
      </c>
      <c r="F601" s="4" t="s">
        <v>442</v>
      </c>
      <c r="G601" s="4">
        <v>1</v>
      </c>
      <c r="H601" s="4">
        <v>1</v>
      </c>
      <c r="I601" s="4">
        <v>0</v>
      </c>
      <c r="J601" s="4">
        <v>0</v>
      </c>
      <c r="K601" s="4">
        <v>0</v>
      </c>
      <c r="L601" s="4" t="s">
        <v>3560</v>
      </c>
      <c r="M601" s="4">
        <v>1</v>
      </c>
      <c r="N601" s="4" t="s">
        <v>3561</v>
      </c>
      <c r="O601" s="4">
        <v>0</v>
      </c>
      <c r="P601" s="4"/>
      <c r="Q601" s="4">
        <v>1</v>
      </c>
      <c r="R601" s="4" t="s">
        <v>3562</v>
      </c>
      <c r="S601" s="4">
        <v>0</v>
      </c>
      <c r="T601" s="4"/>
      <c r="U601" s="4"/>
      <c r="V601" s="4"/>
      <c r="W601" s="4">
        <v>6</v>
      </c>
      <c r="X601" s="4"/>
    </row>
    <row r="602" spans="1:24" x14ac:dyDescent="0.2">
      <c r="A602" s="4">
        <v>1120004</v>
      </c>
      <c r="B602" s="4" t="s">
        <v>104</v>
      </c>
      <c r="C602" s="4" t="s">
        <v>3485</v>
      </c>
      <c r="D602" s="4" t="s">
        <v>128</v>
      </c>
      <c r="E602" s="4" t="s">
        <v>424</v>
      </c>
      <c r="F602" s="4" t="s">
        <v>442</v>
      </c>
      <c r="G602" s="4">
        <v>1</v>
      </c>
      <c r="H602" s="4">
        <v>1</v>
      </c>
      <c r="I602" s="4">
        <v>1</v>
      </c>
      <c r="J602" s="4">
        <v>0</v>
      </c>
      <c r="K602" s="4">
        <v>0</v>
      </c>
      <c r="L602" s="4" t="s">
        <v>3563</v>
      </c>
      <c r="M602" s="4">
        <v>1</v>
      </c>
      <c r="N602" s="4" t="s">
        <v>3564</v>
      </c>
      <c r="O602" s="4">
        <v>1</v>
      </c>
      <c r="P602" s="4" t="s">
        <v>3565</v>
      </c>
      <c r="Q602" s="4">
        <v>1</v>
      </c>
      <c r="R602" s="4" t="s">
        <v>3566</v>
      </c>
      <c r="S602" s="4">
        <v>1</v>
      </c>
      <c r="T602" s="4" t="s">
        <v>3567</v>
      </c>
      <c r="U602" s="4"/>
      <c r="V602" s="4"/>
      <c r="W602" s="4">
        <v>8</v>
      </c>
      <c r="X602" s="4"/>
    </row>
    <row r="603" spans="1:24" x14ac:dyDescent="0.2">
      <c r="A603" s="3">
        <v>1120005</v>
      </c>
      <c r="B603" s="3" t="s">
        <v>105</v>
      </c>
      <c r="C603" s="29">
        <v>36</v>
      </c>
      <c r="D603" s="3" t="s">
        <v>139</v>
      </c>
      <c r="E603" s="3">
        <v>1</v>
      </c>
      <c r="F603" s="3" t="s">
        <v>441</v>
      </c>
      <c r="G603" s="3">
        <v>1</v>
      </c>
      <c r="H603" s="3">
        <v>1</v>
      </c>
      <c r="I603" s="3">
        <v>0</v>
      </c>
      <c r="J603" s="3">
        <v>0</v>
      </c>
      <c r="K603" s="3">
        <v>0</v>
      </c>
      <c r="L603" s="3" t="s">
        <v>3568</v>
      </c>
      <c r="M603" s="3">
        <v>1</v>
      </c>
      <c r="N603" s="3" t="s">
        <v>3569</v>
      </c>
      <c r="O603" s="3">
        <v>1</v>
      </c>
      <c r="P603" s="3" t="s">
        <v>3570</v>
      </c>
      <c r="Q603" s="3">
        <v>1</v>
      </c>
      <c r="R603" s="3" t="s">
        <v>3571</v>
      </c>
      <c r="S603" s="3">
        <v>1</v>
      </c>
      <c r="T603" s="3" t="s">
        <v>3572</v>
      </c>
      <c r="U603" s="3">
        <v>1</v>
      </c>
      <c r="V603" s="3" t="s">
        <v>3573</v>
      </c>
      <c r="W603" s="3">
        <v>7</v>
      </c>
      <c r="X603" s="3" t="s">
        <v>3574</v>
      </c>
    </row>
    <row r="604" spans="1:24" x14ac:dyDescent="0.2">
      <c r="A604" s="4">
        <v>1120005</v>
      </c>
      <c r="B604" s="4" t="s">
        <v>105</v>
      </c>
      <c r="C604" s="4" t="s">
        <v>3485</v>
      </c>
      <c r="D604" s="4" t="s">
        <v>144</v>
      </c>
      <c r="E604" s="4" t="s">
        <v>430</v>
      </c>
      <c r="F604" s="4" t="s">
        <v>442</v>
      </c>
      <c r="G604" s="4">
        <v>1</v>
      </c>
      <c r="H604" s="4">
        <v>1</v>
      </c>
      <c r="I604" s="4">
        <v>1</v>
      </c>
      <c r="J604" s="4">
        <v>0</v>
      </c>
      <c r="K604" s="4">
        <v>0</v>
      </c>
      <c r="L604" s="4" t="s">
        <v>3575</v>
      </c>
      <c r="M604" s="4">
        <v>1</v>
      </c>
      <c r="N604" s="4" t="s">
        <v>3576</v>
      </c>
      <c r="O604" s="4">
        <v>1</v>
      </c>
      <c r="P604" s="4" t="s">
        <v>3577</v>
      </c>
      <c r="Q604" s="4">
        <v>1</v>
      </c>
      <c r="R604" s="4" t="s">
        <v>3578</v>
      </c>
      <c r="S604" s="4">
        <v>1</v>
      </c>
      <c r="T604" s="4" t="s">
        <v>3579</v>
      </c>
      <c r="U604" s="4"/>
      <c r="V604" s="4"/>
      <c r="W604" s="4">
        <v>7</v>
      </c>
      <c r="X604" s="4" t="s">
        <v>3580</v>
      </c>
    </row>
    <row r="605" spans="1:24" x14ac:dyDescent="0.2">
      <c r="A605" s="4">
        <v>1120005</v>
      </c>
      <c r="B605" s="4" t="s">
        <v>105</v>
      </c>
      <c r="C605" s="4" t="s">
        <v>3485</v>
      </c>
      <c r="D605" s="4" t="s">
        <v>245</v>
      </c>
      <c r="E605" s="4" t="s">
        <v>424</v>
      </c>
      <c r="F605" s="4" t="s">
        <v>442</v>
      </c>
      <c r="G605" s="4">
        <v>1</v>
      </c>
      <c r="H605" s="4">
        <v>1</v>
      </c>
      <c r="I605" s="4">
        <v>1</v>
      </c>
      <c r="J605" s="4">
        <v>0</v>
      </c>
      <c r="K605" s="4">
        <v>0</v>
      </c>
      <c r="L605" s="4" t="s">
        <v>3581</v>
      </c>
      <c r="M605" s="4">
        <v>1</v>
      </c>
      <c r="N605" s="4" t="s">
        <v>3582</v>
      </c>
      <c r="O605" s="4">
        <v>1</v>
      </c>
      <c r="P605" s="4" t="s">
        <v>3583</v>
      </c>
      <c r="Q605" s="4">
        <v>1</v>
      </c>
      <c r="R605" s="4" t="s">
        <v>3584</v>
      </c>
      <c r="S605" s="4">
        <v>1</v>
      </c>
      <c r="T605" s="4" t="s">
        <v>3585</v>
      </c>
      <c r="U605" s="4"/>
      <c r="V605" s="4"/>
      <c r="W605" s="4">
        <v>7</v>
      </c>
      <c r="X605" s="4" t="s">
        <v>3586</v>
      </c>
    </row>
    <row r="606" spans="1:24" x14ac:dyDescent="0.2">
      <c r="A606" s="4">
        <v>1120005</v>
      </c>
      <c r="B606" s="4" t="s">
        <v>105</v>
      </c>
      <c r="C606" s="4" t="s">
        <v>3485</v>
      </c>
      <c r="D606" s="4" t="s">
        <v>409</v>
      </c>
      <c r="E606" s="4" t="s">
        <v>431</v>
      </c>
      <c r="F606" s="4" t="s">
        <v>442</v>
      </c>
      <c r="G606" s="4">
        <v>1</v>
      </c>
      <c r="H606" s="4">
        <v>1</v>
      </c>
      <c r="I606" s="4">
        <v>0</v>
      </c>
      <c r="J606" s="4">
        <v>0</v>
      </c>
      <c r="K606" s="4">
        <v>0</v>
      </c>
      <c r="L606" s="4" t="s">
        <v>3587</v>
      </c>
      <c r="M606" s="4">
        <v>1</v>
      </c>
      <c r="N606" s="4" t="s">
        <v>3588</v>
      </c>
      <c r="O606" s="4">
        <v>1</v>
      </c>
      <c r="P606" s="4" t="s">
        <v>3589</v>
      </c>
      <c r="Q606" s="4">
        <v>1</v>
      </c>
      <c r="R606" s="4" t="s">
        <v>3590</v>
      </c>
      <c r="S606" s="4">
        <v>0</v>
      </c>
      <c r="T606" s="4"/>
      <c r="U606" s="4"/>
      <c r="V606" s="4"/>
      <c r="W606" s="4">
        <v>8</v>
      </c>
      <c r="X606" s="4"/>
    </row>
    <row r="607" spans="1:24" x14ac:dyDescent="0.2">
      <c r="A607" s="4">
        <v>1120005</v>
      </c>
      <c r="B607" s="4" t="s">
        <v>105</v>
      </c>
      <c r="C607" s="4" t="s">
        <v>3485</v>
      </c>
      <c r="D607" s="4" t="s">
        <v>390</v>
      </c>
      <c r="E607" s="4" t="s">
        <v>432</v>
      </c>
      <c r="F607" s="4" t="s">
        <v>442</v>
      </c>
      <c r="G607" s="4">
        <v>0</v>
      </c>
      <c r="H607" s="4">
        <v>1</v>
      </c>
      <c r="I607" s="4">
        <v>0</v>
      </c>
      <c r="J607" s="4">
        <v>0</v>
      </c>
      <c r="K607" s="4">
        <v>0</v>
      </c>
      <c r="L607" s="4" t="s">
        <v>3591</v>
      </c>
      <c r="M607" s="4">
        <v>1</v>
      </c>
      <c r="N607" s="4" t="s">
        <v>3592</v>
      </c>
      <c r="O607" s="4">
        <v>1</v>
      </c>
      <c r="P607" s="4" t="s">
        <v>3593</v>
      </c>
      <c r="Q607" s="4">
        <v>1</v>
      </c>
      <c r="R607" s="4" t="s">
        <v>3594</v>
      </c>
      <c r="S607" s="4">
        <v>1</v>
      </c>
      <c r="T607" s="4" t="s">
        <v>3595</v>
      </c>
      <c r="U607" s="4"/>
      <c r="V607" s="4"/>
      <c r="W607" s="4">
        <v>8</v>
      </c>
      <c r="X607" s="4"/>
    </row>
    <row r="608" spans="1:24" x14ac:dyDescent="0.2">
      <c r="A608" s="4">
        <v>1120005</v>
      </c>
      <c r="B608" s="4" t="s">
        <v>105</v>
      </c>
      <c r="C608" s="4" t="s">
        <v>3485</v>
      </c>
      <c r="D608" s="4" t="s">
        <v>386</v>
      </c>
      <c r="E608" s="4" t="s">
        <v>433</v>
      </c>
      <c r="F608" s="4" t="s">
        <v>442</v>
      </c>
      <c r="G608" s="4">
        <v>0</v>
      </c>
      <c r="H608" s="4">
        <v>1</v>
      </c>
      <c r="I608" s="4">
        <v>0</v>
      </c>
      <c r="J608" s="4">
        <v>0</v>
      </c>
      <c r="K608" s="4">
        <v>0</v>
      </c>
      <c r="L608" s="4" t="s">
        <v>3596</v>
      </c>
      <c r="M608" s="4">
        <v>1</v>
      </c>
      <c r="N608" s="4" t="s">
        <v>3592</v>
      </c>
      <c r="O608" s="4">
        <v>1</v>
      </c>
      <c r="P608" s="4" t="s">
        <v>3597</v>
      </c>
      <c r="Q608" s="4">
        <v>1</v>
      </c>
      <c r="R608" s="4" t="s">
        <v>3598</v>
      </c>
      <c r="S608" s="4">
        <v>0</v>
      </c>
      <c r="T608" s="4"/>
      <c r="U608" s="4"/>
      <c r="V608" s="4"/>
      <c r="W608" s="4">
        <v>8</v>
      </c>
      <c r="X608" s="4"/>
    </row>
    <row r="609" spans="1:24" x14ac:dyDescent="0.2">
      <c r="A609" s="4">
        <v>1120005</v>
      </c>
      <c r="B609" s="4" t="s">
        <v>105</v>
      </c>
      <c r="C609" s="4" t="s">
        <v>3485</v>
      </c>
      <c r="D609" s="4" t="s">
        <v>410</v>
      </c>
      <c r="E609" s="4" t="s">
        <v>429</v>
      </c>
      <c r="F609" s="4" t="s">
        <v>442</v>
      </c>
      <c r="G609" s="4">
        <v>1</v>
      </c>
      <c r="H609" s="4">
        <v>1</v>
      </c>
      <c r="I609" s="4">
        <v>1</v>
      </c>
      <c r="J609" s="4">
        <v>0</v>
      </c>
      <c r="K609" s="4">
        <v>0</v>
      </c>
      <c r="L609" s="4" t="s">
        <v>3599</v>
      </c>
      <c r="M609" s="4">
        <v>1</v>
      </c>
      <c r="N609" s="4" t="s">
        <v>3600</v>
      </c>
      <c r="O609" s="4">
        <v>0</v>
      </c>
      <c r="P609" s="4"/>
      <c r="Q609" s="4">
        <v>1</v>
      </c>
      <c r="R609" s="4" t="s">
        <v>3601</v>
      </c>
      <c r="S609" s="4">
        <v>1</v>
      </c>
      <c r="T609" s="4" t="s">
        <v>3602</v>
      </c>
      <c r="U609" s="4">
        <v>1</v>
      </c>
      <c r="V609" s="4" t="s">
        <v>3603</v>
      </c>
      <c r="W609" s="4">
        <v>9</v>
      </c>
      <c r="X609" s="4" t="s">
        <v>3604</v>
      </c>
    </row>
    <row r="610" spans="1:24" x14ac:dyDescent="0.2">
      <c r="A610" s="4">
        <v>1120013</v>
      </c>
      <c r="B610" s="4" t="s">
        <v>106</v>
      </c>
      <c r="C610" s="31">
        <v>81</v>
      </c>
      <c r="D610" s="4" t="s">
        <v>411</v>
      </c>
      <c r="E610" s="4">
        <v>10</v>
      </c>
      <c r="F610" s="4" t="s">
        <v>442</v>
      </c>
      <c r="G610" s="4">
        <v>0</v>
      </c>
      <c r="H610" s="4">
        <v>1</v>
      </c>
      <c r="I610" s="4">
        <v>1</v>
      </c>
      <c r="J610" s="4">
        <v>0</v>
      </c>
      <c r="K610" s="4">
        <v>0</v>
      </c>
      <c r="L610" s="4" t="s">
        <v>3605</v>
      </c>
      <c r="M610" s="4">
        <v>1</v>
      </c>
      <c r="N610" s="4" t="s">
        <v>3606</v>
      </c>
      <c r="O610" s="4">
        <v>0</v>
      </c>
      <c r="P610" s="4"/>
      <c r="Q610" s="4">
        <v>1</v>
      </c>
      <c r="R610" s="4" t="s">
        <v>3607</v>
      </c>
      <c r="S610" s="4">
        <v>1</v>
      </c>
      <c r="T610" s="4" t="s">
        <v>3608</v>
      </c>
      <c r="U610" s="4"/>
      <c r="V610" s="4"/>
      <c r="W610" s="4">
        <v>8</v>
      </c>
      <c r="X610" s="4"/>
    </row>
    <row r="611" spans="1:24" x14ac:dyDescent="0.2">
      <c r="A611" s="4">
        <v>1120013</v>
      </c>
      <c r="B611" s="4" t="s">
        <v>106</v>
      </c>
      <c r="C611" s="31">
        <v>81</v>
      </c>
      <c r="D611" s="4" t="s">
        <v>412</v>
      </c>
      <c r="E611" s="2">
        <v>10</v>
      </c>
      <c r="F611" s="4" t="s">
        <v>442</v>
      </c>
      <c r="G611" s="4">
        <v>0</v>
      </c>
      <c r="H611" s="4">
        <v>1</v>
      </c>
      <c r="I611" s="4">
        <v>1</v>
      </c>
      <c r="J611" s="4">
        <v>0</v>
      </c>
      <c r="K611" s="4">
        <v>0</v>
      </c>
      <c r="L611" s="4" t="s">
        <v>3609</v>
      </c>
      <c r="M611" s="4">
        <v>1</v>
      </c>
      <c r="N611" s="4" t="s">
        <v>3610</v>
      </c>
      <c r="O611" s="4">
        <v>1</v>
      </c>
      <c r="P611" s="4" t="s">
        <v>3611</v>
      </c>
      <c r="Q611" s="4">
        <v>0</v>
      </c>
      <c r="R611" s="4"/>
      <c r="S611" s="4">
        <v>1</v>
      </c>
      <c r="T611" s="4" t="s">
        <v>3612</v>
      </c>
      <c r="U611" s="4"/>
      <c r="V611" s="4"/>
      <c r="W611" s="4">
        <v>8</v>
      </c>
      <c r="X611" s="4"/>
    </row>
    <row r="612" spans="1:24" x14ac:dyDescent="0.2">
      <c r="A612" s="4">
        <v>1120013</v>
      </c>
      <c r="B612" s="4" t="s">
        <v>106</v>
      </c>
      <c r="C612" s="31">
        <v>81</v>
      </c>
      <c r="D612" s="4" t="s">
        <v>413</v>
      </c>
      <c r="E612" s="2">
        <v>11</v>
      </c>
      <c r="F612" s="4" t="s">
        <v>442</v>
      </c>
      <c r="G612" s="4">
        <v>0</v>
      </c>
      <c r="H612" s="4">
        <v>1</v>
      </c>
      <c r="I612" s="4">
        <v>1</v>
      </c>
      <c r="J612" s="4">
        <v>0</v>
      </c>
      <c r="K612" s="4">
        <v>1</v>
      </c>
      <c r="L612" s="4" t="s">
        <v>3613</v>
      </c>
      <c r="M612" s="4">
        <v>1</v>
      </c>
      <c r="N612" s="4" t="s">
        <v>3614</v>
      </c>
      <c r="O612" s="4">
        <v>1</v>
      </c>
      <c r="P612" s="4" t="s">
        <v>3615</v>
      </c>
      <c r="Q612" s="4">
        <v>1</v>
      </c>
      <c r="R612" s="4" t="s">
        <v>3616</v>
      </c>
      <c r="S612" s="4">
        <v>1</v>
      </c>
      <c r="T612" s="4" t="s">
        <v>3617</v>
      </c>
      <c r="U612" s="4"/>
      <c r="V612" s="4"/>
      <c r="W612" s="4">
        <v>8</v>
      </c>
      <c r="X612" s="4"/>
    </row>
    <row r="613" spans="1:24" x14ac:dyDescent="0.2">
      <c r="A613" s="3">
        <v>1120013</v>
      </c>
      <c r="B613" s="3" t="s">
        <v>106</v>
      </c>
      <c r="C613" s="29">
        <v>81</v>
      </c>
      <c r="D613" s="3" t="s">
        <v>141</v>
      </c>
      <c r="E613" s="3">
        <v>2</v>
      </c>
      <c r="F613" s="3" t="s">
        <v>441</v>
      </c>
      <c r="G613" s="3">
        <v>0</v>
      </c>
      <c r="H613" s="3">
        <v>1</v>
      </c>
      <c r="I613" s="3">
        <v>0</v>
      </c>
      <c r="J613" s="3">
        <v>0</v>
      </c>
      <c r="K613" s="3">
        <v>0</v>
      </c>
      <c r="L613" s="3" t="s">
        <v>3618</v>
      </c>
      <c r="M613" s="3">
        <v>1</v>
      </c>
      <c r="N613" s="3" t="s">
        <v>3619</v>
      </c>
      <c r="O613" s="3">
        <v>1</v>
      </c>
      <c r="P613" s="3" t="s">
        <v>3620</v>
      </c>
      <c r="Q613" s="3">
        <v>1</v>
      </c>
      <c r="R613" s="3" t="s">
        <v>3621</v>
      </c>
      <c r="S613" s="3">
        <v>1</v>
      </c>
      <c r="T613" s="3" t="s">
        <v>3622</v>
      </c>
      <c r="W613" s="3">
        <v>8</v>
      </c>
      <c r="X613" s="3" t="s">
        <v>3623</v>
      </c>
    </row>
    <row r="614" spans="1:24" x14ac:dyDescent="0.2">
      <c r="A614" s="3">
        <v>1120013</v>
      </c>
      <c r="B614" s="3" t="s">
        <v>106</v>
      </c>
      <c r="C614" s="29">
        <v>81</v>
      </c>
      <c r="D614" s="3" t="s">
        <v>316</v>
      </c>
      <c r="E614" s="3">
        <v>6</v>
      </c>
      <c r="F614" s="3" t="s">
        <v>442</v>
      </c>
      <c r="G614" s="3">
        <v>1</v>
      </c>
      <c r="H614" s="3">
        <v>1</v>
      </c>
      <c r="I614" s="3">
        <v>1</v>
      </c>
      <c r="J614" s="3">
        <v>0</v>
      </c>
      <c r="K614" s="3">
        <v>0</v>
      </c>
      <c r="L614" s="3" t="s">
        <v>3624</v>
      </c>
      <c r="M614" s="3">
        <v>1</v>
      </c>
      <c r="N614" s="3" t="s">
        <v>3625</v>
      </c>
      <c r="O614" s="3">
        <v>1</v>
      </c>
      <c r="P614" s="3" t="s">
        <v>3626</v>
      </c>
      <c r="Q614" s="3">
        <v>0</v>
      </c>
      <c r="S614" s="3">
        <v>1</v>
      </c>
      <c r="T614" s="3" t="s">
        <v>3627</v>
      </c>
      <c r="W614" s="3">
        <v>9</v>
      </c>
    </row>
    <row r="615" spans="1:24" x14ac:dyDescent="0.2">
      <c r="A615" s="3">
        <v>1120013</v>
      </c>
      <c r="B615" s="3" t="s">
        <v>106</v>
      </c>
      <c r="C615" s="29">
        <v>81</v>
      </c>
      <c r="D615" s="3" t="s">
        <v>170</v>
      </c>
      <c r="E615" s="3">
        <v>1</v>
      </c>
      <c r="F615" s="3" t="s">
        <v>441</v>
      </c>
      <c r="G615" s="3">
        <v>1</v>
      </c>
      <c r="H615" s="3">
        <v>1</v>
      </c>
      <c r="I615" s="3">
        <v>0</v>
      </c>
      <c r="J615" s="3">
        <v>0</v>
      </c>
      <c r="K615" s="3">
        <v>0</v>
      </c>
      <c r="L615" s="3" t="s">
        <v>3628</v>
      </c>
      <c r="M615" s="3">
        <v>1</v>
      </c>
      <c r="N615" s="3" t="s">
        <v>3629</v>
      </c>
      <c r="O615" s="3">
        <v>0</v>
      </c>
      <c r="Q615" s="3">
        <v>1</v>
      </c>
      <c r="R615" s="3" t="s">
        <v>3630</v>
      </c>
      <c r="S615" s="3">
        <v>1</v>
      </c>
      <c r="T615" s="3" t="s">
        <v>3631</v>
      </c>
      <c r="U615" s="3">
        <v>1</v>
      </c>
      <c r="V615" s="3" t="s">
        <v>3632</v>
      </c>
      <c r="W615" s="3">
        <v>8</v>
      </c>
    </row>
    <row r="616" spans="1:24" x14ac:dyDescent="0.2">
      <c r="A616" s="3">
        <v>1120013</v>
      </c>
      <c r="B616" s="3" t="s">
        <v>106</v>
      </c>
      <c r="C616" s="29">
        <v>81</v>
      </c>
      <c r="D616" s="3" t="s">
        <v>215</v>
      </c>
      <c r="E616" s="3">
        <v>8</v>
      </c>
      <c r="F616" s="3" t="s">
        <v>442</v>
      </c>
      <c r="G616" s="3">
        <v>0</v>
      </c>
      <c r="H616" s="3">
        <v>1</v>
      </c>
      <c r="I616" s="3">
        <v>1</v>
      </c>
      <c r="J616" s="3">
        <v>0</v>
      </c>
      <c r="K616" s="3">
        <v>0</v>
      </c>
      <c r="L616" s="3" t="s">
        <v>3633</v>
      </c>
      <c r="M616" s="3">
        <v>0</v>
      </c>
      <c r="N616" s="3" t="s">
        <v>3634</v>
      </c>
      <c r="O616" s="3">
        <v>1</v>
      </c>
      <c r="P616" s="3" t="s">
        <v>3635</v>
      </c>
      <c r="Q616" s="3">
        <v>1</v>
      </c>
      <c r="R616" s="3" t="s">
        <v>3636</v>
      </c>
      <c r="S616" s="3">
        <v>1</v>
      </c>
      <c r="T616" s="3" t="s">
        <v>3637</v>
      </c>
      <c r="W616" s="3">
        <v>8</v>
      </c>
      <c r="X616" s="3" t="s">
        <v>3638</v>
      </c>
    </row>
    <row r="617" spans="1:24" x14ac:dyDescent="0.2">
      <c r="A617" s="3">
        <v>1120013</v>
      </c>
      <c r="B617" s="3" t="s">
        <v>106</v>
      </c>
      <c r="C617" s="29">
        <v>81</v>
      </c>
      <c r="D617" s="3" t="s">
        <v>214</v>
      </c>
      <c r="E617" s="3">
        <v>9</v>
      </c>
      <c r="F617" s="3" t="s">
        <v>442</v>
      </c>
      <c r="G617" s="3">
        <v>1</v>
      </c>
      <c r="H617" s="3">
        <v>1</v>
      </c>
      <c r="I617" s="3">
        <v>1</v>
      </c>
      <c r="J617" s="3">
        <v>0</v>
      </c>
      <c r="K617" s="3">
        <v>0</v>
      </c>
      <c r="L617" s="3" t="s">
        <v>3639</v>
      </c>
      <c r="M617" s="3">
        <v>1</v>
      </c>
      <c r="N617" s="3" t="s">
        <v>3640</v>
      </c>
      <c r="O617" s="3">
        <v>1</v>
      </c>
      <c r="P617" s="3" t="s">
        <v>3641</v>
      </c>
      <c r="Q617" s="3">
        <v>1</v>
      </c>
      <c r="R617" s="3" t="s">
        <v>3642</v>
      </c>
      <c r="S617" s="3">
        <v>1</v>
      </c>
      <c r="T617" s="3" t="s">
        <v>3643</v>
      </c>
      <c r="W617" s="3">
        <v>8</v>
      </c>
    </row>
    <row r="618" spans="1:24" x14ac:dyDescent="0.2">
      <c r="A618" s="3">
        <v>1120013</v>
      </c>
      <c r="B618" s="3" t="s">
        <v>106</v>
      </c>
      <c r="C618" s="29">
        <v>36</v>
      </c>
      <c r="D618" s="3" t="s">
        <v>414</v>
      </c>
      <c r="E618" s="3">
        <v>3</v>
      </c>
      <c r="F618" s="3" t="s">
        <v>442</v>
      </c>
      <c r="G618" s="3">
        <v>1</v>
      </c>
      <c r="H618" s="3">
        <v>1</v>
      </c>
      <c r="I618" s="3">
        <v>1</v>
      </c>
      <c r="J618" s="3">
        <v>0</v>
      </c>
      <c r="K618" s="3">
        <v>0</v>
      </c>
      <c r="L618" s="3" t="s">
        <v>3644</v>
      </c>
      <c r="M618" s="3">
        <v>1</v>
      </c>
      <c r="N618" s="3" t="s">
        <v>3645</v>
      </c>
      <c r="O618" s="3">
        <v>1</v>
      </c>
      <c r="P618" s="3" t="s">
        <v>3646</v>
      </c>
      <c r="Q618" s="3">
        <v>1</v>
      </c>
      <c r="R618" s="3" t="s">
        <v>3647</v>
      </c>
      <c r="S618" s="3">
        <v>1</v>
      </c>
      <c r="T618" s="3" t="s">
        <v>3648</v>
      </c>
      <c r="W618" s="3">
        <v>5</v>
      </c>
      <c r="X618" s="3" t="s">
        <v>3649</v>
      </c>
    </row>
    <row r="619" spans="1:24" x14ac:dyDescent="0.2">
      <c r="A619" s="3">
        <v>1120013</v>
      </c>
      <c r="B619" s="3" t="s">
        <v>106</v>
      </c>
      <c r="C619" s="29">
        <v>36</v>
      </c>
      <c r="D619" s="3" t="s">
        <v>324</v>
      </c>
      <c r="E619" s="3">
        <v>4</v>
      </c>
      <c r="F619" s="3" t="s">
        <v>442</v>
      </c>
      <c r="G619" s="3">
        <v>1</v>
      </c>
      <c r="H619" s="3">
        <v>1</v>
      </c>
      <c r="I619" s="3">
        <v>1</v>
      </c>
      <c r="J619" s="3">
        <v>0</v>
      </c>
      <c r="K619" s="3">
        <v>0</v>
      </c>
      <c r="L619" s="3" t="s">
        <v>3650</v>
      </c>
      <c r="M619" s="3">
        <v>1</v>
      </c>
      <c r="N619" s="3" t="s">
        <v>3651</v>
      </c>
      <c r="O619" s="3">
        <v>1</v>
      </c>
      <c r="P619" s="3" t="s">
        <v>3652</v>
      </c>
      <c r="Q619" s="3">
        <v>1</v>
      </c>
      <c r="R619" s="3" t="s">
        <v>3653</v>
      </c>
      <c r="S619" s="3">
        <v>1</v>
      </c>
      <c r="T619" s="3" t="s">
        <v>3654</v>
      </c>
      <c r="W619" s="3">
        <v>7</v>
      </c>
      <c r="X619" s="3" t="s">
        <v>3655</v>
      </c>
    </row>
    <row r="620" spans="1:24" x14ac:dyDescent="0.2">
      <c r="A620" s="3">
        <v>1120013</v>
      </c>
      <c r="B620" s="3" t="s">
        <v>106</v>
      </c>
      <c r="C620" s="29">
        <v>36</v>
      </c>
      <c r="D620" s="3" t="s">
        <v>137</v>
      </c>
      <c r="E620" s="3">
        <v>5</v>
      </c>
      <c r="F620" s="3" t="s">
        <v>442</v>
      </c>
      <c r="G620" s="3">
        <v>1</v>
      </c>
      <c r="H620" s="3">
        <v>1</v>
      </c>
      <c r="I620" s="3">
        <v>1</v>
      </c>
      <c r="J620" s="3">
        <v>0</v>
      </c>
      <c r="K620" s="3">
        <v>0</v>
      </c>
      <c r="L620" s="3" t="s">
        <v>3656</v>
      </c>
      <c r="M620" s="3">
        <v>1</v>
      </c>
      <c r="N620" s="3" t="s">
        <v>3657</v>
      </c>
      <c r="O620" s="3">
        <v>1</v>
      </c>
      <c r="P620" s="3" t="s">
        <v>3658</v>
      </c>
      <c r="Q620" s="3">
        <v>1</v>
      </c>
      <c r="R620" s="3" t="s">
        <v>3659</v>
      </c>
      <c r="S620" s="3">
        <v>1</v>
      </c>
      <c r="T620" s="3" t="s">
        <v>3660</v>
      </c>
      <c r="W620" s="3">
        <v>8</v>
      </c>
      <c r="X620" s="3" t="s">
        <v>3661</v>
      </c>
    </row>
    <row r="621" spans="1:24" x14ac:dyDescent="0.2">
      <c r="A621" s="3">
        <v>1120013</v>
      </c>
      <c r="B621" s="3" t="s">
        <v>106</v>
      </c>
      <c r="C621" s="29">
        <v>36</v>
      </c>
      <c r="D621" s="3" t="s">
        <v>113</v>
      </c>
      <c r="E621" s="3">
        <v>7</v>
      </c>
      <c r="F621" s="3" t="s">
        <v>442</v>
      </c>
      <c r="G621" s="3">
        <v>1</v>
      </c>
      <c r="H621" s="3">
        <v>1</v>
      </c>
      <c r="I621" s="3">
        <v>1</v>
      </c>
      <c r="J621" s="3">
        <v>0</v>
      </c>
      <c r="K621" s="3">
        <v>0</v>
      </c>
      <c r="L621" s="3" t="s">
        <v>3662</v>
      </c>
      <c r="M621" s="3">
        <v>1</v>
      </c>
      <c r="N621" s="3" t="s">
        <v>3663</v>
      </c>
      <c r="O621" s="3">
        <v>1</v>
      </c>
      <c r="P621" s="3" t="s">
        <v>3664</v>
      </c>
      <c r="Q621" s="3">
        <v>1</v>
      </c>
      <c r="R621" s="3" t="s">
        <v>3665</v>
      </c>
      <c r="S621" s="3">
        <v>1</v>
      </c>
      <c r="T621" s="3" t="s">
        <v>3666</v>
      </c>
      <c r="W621" s="3">
        <v>8</v>
      </c>
      <c r="X621" s="3" t="s">
        <v>3667</v>
      </c>
    </row>
    <row r="622" spans="1:24" x14ac:dyDescent="0.2">
      <c r="A622" s="4">
        <v>1120013</v>
      </c>
      <c r="B622" s="4" t="s">
        <v>106</v>
      </c>
      <c r="C622" s="4" t="s">
        <v>3668</v>
      </c>
      <c r="D622" s="4" t="s">
        <v>415</v>
      </c>
      <c r="E622" s="4" t="s">
        <v>428</v>
      </c>
      <c r="F622" s="4" t="s">
        <v>442</v>
      </c>
      <c r="G622" s="4">
        <v>1</v>
      </c>
      <c r="H622" s="4">
        <v>1</v>
      </c>
      <c r="I622" s="4">
        <v>1</v>
      </c>
      <c r="J622" s="4">
        <v>0</v>
      </c>
      <c r="K622" s="4">
        <v>0</v>
      </c>
      <c r="L622" s="4" t="s">
        <v>3669</v>
      </c>
      <c r="M622" s="4">
        <v>1</v>
      </c>
      <c r="N622" s="4" t="s">
        <v>3670</v>
      </c>
      <c r="O622" s="4">
        <v>1</v>
      </c>
      <c r="P622" s="4" t="s">
        <v>3671</v>
      </c>
      <c r="Q622" s="4">
        <v>1</v>
      </c>
      <c r="R622" s="4" t="s">
        <v>3672</v>
      </c>
      <c r="S622" s="4">
        <v>0</v>
      </c>
      <c r="T622" s="4"/>
      <c r="U622" s="4"/>
      <c r="V622" s="4"/>
      <c r="W622" s="4">
        <v>8</v>
      </c>
      <c r="X622" s="4"/>
    </row>
    <row r="623" spans="1:24" x14ac:dyDescent="0.2">
      <c r="A623" s="4">
        <v>1120013</v>
      </c>
      <c r="B623" s="4" t="s">
        <v>106</v>
      </c>
      <c r="C623" s="4" t="s">
        <v>3668</v>
      </c>
      <c r="D623" s="4" t="s">
        <v>416</v>
      </c>
      <c r="E623" s="4" t="s">
        <v>439</v>
      </c>
      <c r="F623" s="4" t="s">
        <v>442</v>
      </c>
      <c r="G623" s="4">
        <v>1</v>
      </c>
      <c r="H623" s="4">
        <v>1</v>
      </c>
      <c r="I623" s="4">
        <v>1</v>
      </c>
      <c r="J623" s="4">
        <v>0</v>
      </c>
      <c r="K623" s="4">
        <v>0</v>
      </c>
      <c r="L623" s="4" t="s">
        <v>3673</v>
      </c>
      <c r="M623" s="4">
        <v>1</v>
      </c>
      <c r="N623" s="4" t="s">
        <v>3674</v>
      </c>
      <c r="O623" s="4">
        <v>1</v>
      </c>
      <c r="P623" s="4" t="s">
        <v>3675</v>
      </c>
      <c r="Q623" s="4">
        <v>1</v>
      </c>
      <c r="R623" s="4" t="s">
        <v>3676</v>
      </c>
      <c r="S623" s="4">
        <v>0</v>
      </c>
      <c r="T623" s="4"/>
      <c r="U623" s="4"/>
      <c r="V623" s="4"/>
      <c r="W623" s="4">
        <v>8</v>
      </c>
      <c r="X623" s="4"/>
    </row>
    <row r="624" spans="1:24" x14ac:dyDescent="0.2">
      <c r="A624" s="4">
        <v>1120014</v>
      </c>
      <c r="B624" s="4" t="s">
        <v>107</v>
      </c>
      <c r="C624" s="31">
        <v>81</v>
      </c>
      <c r="D624" s="4" t="s">
        <v>350</v>
      </c>
      <c r="E624" s="4">
        <v>3</v>
      </c>
      <c r="F624" s="4" t="s">
        <v>442</v>
      </c>
      <c r="G624" s="4">
        <v>0</v>
      </c>
      <c r="H624" s="4">
        <v>1</v>
      </c>
      <c r="I624" s="4">
        <v>1</v>
      </c>
      <c r="J624" s="4">
        <v>0</v>
      </c>
      <c r="K624" s="4">
        <v>0</v>
      </c>
      <c r="L624" s="4" t="s">
        <v>3677</v>
      </c>
      <c r="M624" s="4">
        <v>1</v>
      </c>
      <c r="N624" s="4" t="s">
        <v>3678</v>
      </c>
      <c r="O624" s="4">
        <v>0</v>
      </c>
      <c r="P624" s="4"/>
      <c r="Q624" s="4">
        <v>0</v>
      </c>
      <c r="R624" s="4"/>
      <c r="S624" s="4">
        <v>1</v>
      </c>
      <c r="T624" s="4" t="s">
        <v>3679</v>
      </c>
      <c r="U624" s="4">
        <v>1</v>
      </c>
      <c r="V624" s="4" t="s">
        <v>3680</v>
      </c>
      <c r="W624" s="4">
        <v>8</v>
      </c>
      <c r="X624" s="4"/>
    </row>
    <row r="625" spans="1:24" x14ac:dyDescent="0.2">
      <c r="A625" s="4">
        <v>1120014</v>
      </c>
      <c r="B625" s="4" t="s">
        <v>107</v>
      </c>
      <c r="C625" s="31">
        <v>81</v>
      </c>
      <c r="D625" s="4" t="s">
        <v>197</v>
      </c>
      <c r="E625" s="2">
        <v>3</v>
      </c>
      <c r="F625" s="4" t="s">
        <v>442</v>
      </c>
      <c r="G625" s="4">
        <v>0</v>
      </c>
      <c r="H625" s="4">
        <v>1</v>
      </c>
      <c r="I625" s="4">
        <v>1</v>
      </c>
      <c r="J625" s="4">
        <v>0</v>
      </c>
      <c r="K625" s="4">
        <v>0</v>
      </c>
      <c r="L625" s="4" t="s">
        <v>3681</v>
      </c>
      <c r="M625" s="4">
        <v>1</v>
      </c>
      <c r="N625" s="4" t="s">
        <v>3682</v>
      </c>
      <c r="O625" s="4">
        <v>0</v>
      </c>
      <c r="P625" s="4"/>
      <c r="Q625" s="4">
        <v>1</v>
      </c>
      <c r="R625" s="4" t="s">
        <v>3683</v>
      </c>
      <c r="S625" s="4">
        <v>0</v>
      </c>
      <c r="T625" s="4"/>
      <c r="U625" s="4"/>
      <c r="V625" s="4"/>
      <c r="W625" s="4">
        <v>8</v>
      </c>
      <c r="X625" s="4"/>
    </row>
    <row r="626" spans="1:24" x14ac:dyDescent="0.2">
      <c r="A626" s="3">
        <v>1120014</v>
      </c>
      <c r="B626" s="3" t="s">
        <v>107</v>
      </c>
      <c r="C626" s="29">
        <v>81</v>
      </c>
      <c r="D626" s="3" t="s">
        <v>160</v>
      </c>
      <c r="E626" s="3">
        <v>2</v>
      </c>
      <c r="F626" s="3" t="s">
        <v>442</v>
      </c>
      <c r="G626" s="3">
        <v>0</v>
      </c>
      <c r="H626" s="3">
        <v>1</v>
      </c>
      <c r="I626" s="3">
        <v>1</v>
      </c>
      <c r="J626" s="3">
        <v>0</v>
      </c>
      <c r="K626" s="3">
        <v>0</v>
      </c>
      <c r="L626" s="3" t="s">
        <v>3684</v>
      </c>
      <c r="M626" s="3">
        <v>1</v>
      </c>
      <c r="N626" s="3" t="s">
        <v>3685</v>
      </c>
      <c r="O626" s="3">
        <v>1</v>
      </c>
      <c r="P626" s="3" t="s">
        <v>3686</v>
      </c>
      <c r="Q626" s="3">
        <v>1</v>
      </c>
      <c r="R626" s="3" t="s">
        <v>3687</v>
      </c>
      <c r="S626" s="3">
        <v>0</v>
      </c>
      <c r="W626" s="3">
        <v>8</v>
      </c>
    </row>
    <row r="627" spans="1:24" x14ac:dyDescent="0.2">
      <c r="A627" s="3">
        <v>1120014</v>
      </c>
      <c r="B627" s="3" t="s">
        <v>107</v>
      </c>
      <c r="C627" s="29">
        <v>81</v>
      </c>
      <c r="D627" s="3" t="s">
        <v>112</v>
      </c>
      <c r="E627" s="3">
        <v>1</v>
      </c>
      <c r="F627" s="3" t="s">
        <v>441</v>
      </c>
      <c r="G627" s="3">
        <v>0</v>
      </c>
      <c r="H627" s="3">
        <v>1</v>
      </c>
      <c r="I627" s="3">
        <v>0</v>
      </c>
      <c r="J627" s="3">
        <v>0</v>
      </c>
      <c r="K627" s="3">
        <v>0</v>
      </c>
      <c r="L627" s="3" t="s">
        <v>3688</v>
      </c>
      <c r="M627" s="3">
        <v>1</v>
      </c>
      <c r="N627" s="3" t="s">
        <v>3689</v>
      </c>
      <c r="O627" s="3">
        <v>1</v>
      </c>
      <c r="P627" s="3" t="s">
        <v>3690</v>
      </c>
      <c r="Q627" s="3">
        <v>1</v>
      </c>
      <c r="R627" s="3" t="s">
        <v>3691</v>
      </c>
      <c r="S627" s="3">
        <v>1</v>
      </c>
      <c r="T627" s="3" t="s">
        <v>3692</v>
      </c>
      <c r="U627" s="3">
        <v>1</v>
      </c>
      <c r="V627" s="3" t="s">
        <v>3693</v>
      </c>
      <c r="W627" s="3">
        <v>7</v>
      </c>
    </row>
    <row r="628" spans="1:24" x14ac:dyDescent="0.2">
      <c r="A628" s="4">
        <v>1120014</v>
      </c>
      <c r="B628" s="4" t="s">
        <v>107</v>
      </c>
      <c r="C628" s="4" t="s">
        <v>3668</v>
      </c>
      <c r="D628" s="4" t="s">
        <v>417</v>
      </c>
      <c r="E628" s="4" t="s">
        <v>431</v>
      </c>
      <c r="F628" s="4" t="s">
        <v>442</v>
      </c>
      <c r="G628" s="4">
        <v>0</v>
      </c>
      <c r="H628" s="4">
        <v>1</v>
      </c>
      <c r="I628" s="4">
        <v>1</v>
      </c>
      <c r="J628" s="4">
        <v>0</v>
      </c>
      <c r="K628" s="4">
        <v>1</v>
      </c>
      <c r="L628" s="4" t="s">
        <v>3694</v>
      </c>
      <c r="M628" s="4">
        <v>1</v>
      </c>
      <c r="N628" s="4" t="s">
        <v>3695</v>
      </c>
      <c r="O628" s="4">
        <v>0</v>
      </c>
      <c r="P628" s="4"/>
      <c r="Q628" s="4">
        <v>1</v>
      </c>
      <c r="R628" s="4" t="s">
        <v>3696</v>
      </c>
      <c r="S628" s="4">
        <v>0</v>
      </c>
      <c r="T628" s="4"/>
      <c r="U628" s="4"/>
      <c r="V628" s="4"/>
      <c r="W628" s="4">
        <v>8</v>
      </c>
      <c r="X628" s="4" t="s">
        <v>3697</v>
      </c>
    </row>
    <row r="629" spans="1:24" x14ac:dyDescent="0.2">
      <c r="A629" s="4">
        <v>1120014</v>
      </c>
      <c r="B629" s="4" t="s">
        <v>107</v>
      </c>
      <c r="C629" s="4" t="s">
        <v>3668</v>
      </c>
      <c r="D629" s="4" t="s">
        <v>119</v>
      </c>
      <c r="E629" s="4" t="s">
        <v>432</v>
      </c>
      <c r="F629" s="4" t="s">
        <v>442</v>
      </c>
      <c r="G629" s="4">
        <v>0</v>
      </c>
      <c r="H629" s="4">
        <v>1</v>
      </c>
      <c r="I629" s="4">
        <v>1</v>
      </c>
      <c r="J629" s="4">
        <v>0</v>
      </c>
      <c r="K629" s="4">
        <v>0</v>
      </c>
      <c r="L629" s="4" t="s">
        <v>3698</v>
      </c>
      <c r="M629" s="4">
        <v>1</v>
      </c>
      <c r="N629" s="4" t="s">
        <v>3699</v>
      </c>
      <c r="O629" s="4">
        <v>0</v>
      </c>
      <c r="P629" s="4"/>
      <c r="Q629" s="4">
        <v>1</v>
      </c>
      <c r="R629" s="4" t="s">
        <v>3700</v>
      </c>
      <c r="S629" s="4">
        <v>0</v>
      </c>
      <c r="T629" s="4"/>
      <c r="U629" s="4"/>
      <c r="V629" s="4"/>
      <c r="W629" s="4">
        <v>8</v>
      </c>
      <c r="X629" s="4"/>
    </row>
    <row r="630" spans="1:24" x14ac:dyDescent="0.2">
      <c r="A630" s="4">
        <v>1120014</v>
      </c>
      <c r="B630" s="4" t="s">
        <v>107</v>
      </c>
      <c r="C630" s="4" t="s">
        <v>3668</v>
      </c>
      <c r="D630" s="4" t="s">
        <v>418</v>
      </c>
      <c r="E630" s="4" t="s">
        <v>433</v>
      </c>
      <c r="F630" s="4" t="s">
        <v>442</v>
      </c>
      <c r="G630" s="4">
        <v>0</v>
      </c>
      <c r="H630" s="4">
        <v>1</v>
      </c>
      <c r="I630" s="4">
        <v>1</v>
      </c>
      <c r="J630" s="4">
        <v>0</v>
      </c>
      <c r="K630" s="4">
        <v>0</v>
      </c>
      <c r="L630" s="4" t="s">
        <v>3701</v>
      </c>
      <c r="M630" s="4">
        <v>1</v>
      </c>
      <c r="N630" s="4" t="s">
        <v>3702</v>
      </c>
      <c r="O630" s="4">
        <v>0</v>
      </c>
      <c r="P630" s="4"/>
      <c r="Q630" s="4">
        <v>1</v>
      </c>
      <c r="R630" s="4" t="s">
        <v>3703</v>
      </c>
      <c r="S630" s="4">
        <v>0</v>
      </c>
      <c r="T630" s="4"/>
      <c r="U630" s="4"/>
      <c r="V630" s="4"/>
      <c r="W630" s="4">
        <v>8</v>
      </c>
      <c r="X630" s="4"/>
    </row>
    <row r="631" spans="1:24" x14ac:dyDescent="0.2">
      <c r="A631" s="4">
        <v>1120021</v>
      </c>
      <c r="B631" s="4" t="s">
        <v>108</v>
      </c>
      <c r="C631" s="31">
        <v>81</v>
      </c>
      <c r="D631" s="4" t="s">
        <v>145</v>
      </c>
      <c r="E631" s="4">
        <v>4</v>
      </c>
      <c r="F631" s="4" t="s">
        <v>442</v>
      </c>
      <c r="G631" s="4">
        <v>1</v>
      </c>
      <c r="H631" s="4">
        <v>1</v>
      </c>
      <c r="I631" s="4">
        <v>1</v>
      </c>
      <c r="J631" s="4">
        <v>0</v>
      </c>
      <c r="K631" s="4">
        <v>0</v>
      </c>
      <c r="L631" s="4" t="s">
        <v>3704</v>
      </c>
      <c r="M631" s="4">
        <v>1</v>
      </c>
      <c r="N631" s="4" t="s">
        <v>3705</v>
      </c>
      <c r="O631" s="4">
        <v>0</v>
      </c>
      <c r="P631" s="4"/>
      <c r="Q631" s="4">
        <v>1</v>
      </c>
      <c r="R631" s="4" t="s">
        <v>3706</v>
      </c>
      <c r="S631" s="4">
        <v>1</v>
      </c>
      <c r="T631" s="4" t="s">
        <v>3707</v>
      </c>
      <c r="U631" s="4"/>
      <c r="V631" s="4"/>
      <c r="W631" s="4">
        <v>8</v>
      </c>
      <c r="X631" s="4"/>
    </row>
    <row r="632" spans="1:24" x14ac:dyDescent="0.2">
      <c r="A632" s="4">
        <v>1120021</v>
      </c>
      <c r="B632" s="4" t="s">
        <v>108</v>
      </c>
      <c r="C632" s="31">
        <v>81</v>
      </c>
      <c r="D632" s="4" t="s">
        <v>146</v>
      </c>
      <c r="E632" s="2">
        <v>5</v>
      </c>
      <c r="F632" s="4" t="s">
        <v>442</v>
      </c>
      <c r="G632" s="4">
        <v>0</v>
      </c>
      <c r="H632" s="4">
        <v>1</v>
      </c>
      <c r="I632" s="4">
        <v>1</v>
      </c>
      <c r="J632" s="4">
        <v>0</v>
      </c>
      <c r="K632" s="4">
        <v>0</v>
      </c>
      <c r="L632" s="4" t="s">
        <v>3708</v>
      </c>
      <c r="M632" s="4">
        <v>1</v>
      </c>
      <c r="N632" s="4" t="s">
        <v>3709</v>
      </c>
      <c r="O632" s="4">
        <v>1</v>
      </c>
      <c r="P632" s="4" t="s">
        <v>3710</v>
      </c>
      <c r="Q632" s="4">
        <v>1</v>
      </c>
      <c r="R632" s="4" t="s">
        <v>3711</v>
      </c>
      <c r="S632" s="4">
        <v>1</v>
      </c>
      <c r="T632" s="4" t="s">
        <v>3712</v>
      </c>
      <c r="U632" s="4">
        <v>1</v>
      </c>
      <c r="V632" s="4" t="s">
        <v>3713</v>
      </c>
      <c r="W632" s="4">
        <v>8</v>
      </c>
      <c r="X632" s="4"/>
    </row>
    <row r="633" spans="1:24" x14ac:dyDescent="0.2">
      <c r="A633" s="3">
        <v>1120021</v>
      </c>
      <c r="B633" s="3" t="s">
        <v>108</v>
      </c>
      <c r="C633" s="29">
        <v>81</v>
      </c>
      <c r="D633" s="3" t="s">
        <v>260</v>
      </c>
      <c r="E633" s="3">
        <v>1</v>
      </c>
      <c r="F633" s="3" t="s">
        <v>441</v>
      </c>
      <c r="G633" s="3">
        <v>0</v>
      </c>
      <c r="H633" s="3">
        <v>1</v>
      </c>
      <c r="I633" s="3">
        <v>0</v>
      </c>
      <c r="J633" s="3">
        <v>1</v>
      </c>
      <c r="K633" s="3">
        <v>0</v>
      </c>
      <c r="L633" s="3" t="s">
        <v>3714</v>
      </c>
      <c r="M633" s="3">
        <v>0</v>
      </c>
      <c r="N633" s="3" t="s">
        <v>3715</v>
      </c>
      <c r="O633" s="3">
        <v>1</v>
      </c>
      <c r="P633" s="3" t="s">
        <v>3716</v>
      </c>
      <c r="Q633" s="3">
        <v>1</v>
      </c>
      <c r="R633" s="3" t="s">
        <v>3717</v>
      </c>
      <c r="S633" s="3">
        <v>1</v>
      </c>
      <c r="T633" s="3" t="s">
        <v>3718</v>
      </c>
      <c r="U633" s="3">
        <v>1</v>
      </c>
      <c r="V633" s="3" t="s">
        <v>3719</v>
      </c>
      <c r="W633" s="3">
        <v>8</v>
      </c>
    </row>
    <row r="634" spans="1:24" x14ac:dyDescent="0.2">
      <c r="A634" s="3">
        <v>1120021</v>
      </c>
      <c r="B634" s="3" t="s">
        <v>108</v>
      </c>
      <c r="C634" s="29">
        <v>81</v>
      </c>
      <c r="D634" s="3" t="s">
        <v>254</v>
      </c>
      <c r="E634" s="3">
        <v>2</v>
      </c>
      <c r="F634" s="3" t="s">
        <v>441</v>
      </c>
      <c r="G634" s="3">
        <v>1</v>
      </c>
      <c r="H634" s="3">
        <v>1</v>
      </c>
      <c r="I634" s="3">
        <v>0</v>
      </c>
      <c r="J634" s="3">
        <v>0</v>
      </c>
      <c r="K634" s="3">
        <v>0</v>
      </c>
      <c r="L634" s="3" t="s">
        <v>3720</v>
      </c>
      <c r="M634" s="3">
        <v>1</v>
      </c>
      <c r="N634" s="3" t="s">
        <v>3721</v>
      </c>
      <c r="O634" s="3">
        <v>1</v>
      </c>
      <c r="P634" s="3" t="s">
        <v>3722</v>
      </c>
      <c r="Q634" s="3">
        <v>1</v>
      </c>
      <c r="R634" s="3" t="s">
        <v>3723</v>
      </c>
      <c r="S634" s="3">
        <v>1</v>
      </c>
      <c r="T634" s="3" t="s">
        <v>3724</v>
      </c>
      <c r="W634" s="3">
        <v>7</v>
      </c>
    </row>
    <row r="635" spans="1:24" x14ac:dyDescent="0.2">
      <c r="A635" s="4">
        <v>1120021</v>
      </c>
      <c r="B635" s="4" t="s">
        <v>108</v>
      </c>
      <c r="C635" s="4" t="s">
        <v>3668</v>
      </c>
      <c r="D635" s="4" t="s">
        <v>419</v>
      </c>
      <c r="E635" s="4" t="s">
        <v>429</v>
      </c>
      <c r="F635" s="4" t="s">
        <v>442</v>
      </c>
      <c r="G635" s="4">
        <v>1</v>
      </c>
      <c r="H635" s="4">
        <v>0</v>
      </c>
      <c r="I635" s="4">
        <v>0</v>
      </c>
      <c r="J635" s="4">
        <v>0</v>
      </c>
      <c r="K635" s="4">
        <v>0</v>
      </c>
      <c r="L635" s="4" t="s">
        <v>3725</v>
      </c>
      <c r="M635" s="4">
        <v>0</v>
      </c>
      <c r="N635" s="4" t="s">
        <v>3726</v>
      </c>
      <c r="O635" s="4">
        <v>0</v>
      </c>
      <c r="P635" s="4"/>
      <c r="Q635" s="4">
        <v>1</v>
      </c>
      <c r="R635" s="4" t="s">
        <v>3727</v>
      </c>
      <c r="S635" s="4">
        <v>0</v>
      </c>
      <c r="T635" s="4"/>
      <c r="U635" s="4"/>
      <c r="V635" s="4"/>
      <c r="W635" s="4">
        <v>5</v>
      </c>
      <c r="X635" s="4"/>
    </row>
    <row r="636" spans="1:24" x14ac:dyDescent="0.2">
      <c r="A636" s="4">
        <v>1120021</v>
      </c>
      <c r="B636" s="4" t="s">
        <v>108</v>
      </c>
      <c r="C636" s="4" t="s">
        <v>3668</v>
      </c>
      <c r="D636" s="4" t="s">
        <v>420</v>
      </c>
      <c r="E636" s="4" t="s">
        <v>422</v>
      </c>
      <c r="F636" s="4" t="s">
        <v>442</v>
      </c>
      <c r="G636" s="4">
        <v>0</v>
      </c>
      <c r="H636" s="4">
        <v>1</v>
      </c>
      <c r="I636" s="4">
        <v>1</v>
      </c>
      <c r="J636" s="4">
        <v>0</v>
      </c>
      <c r="K636" s="4">
        <v>0</v>
      </c>
      <c r="L636" s="4" t="s">
        <v>3728</v>
      </c>
      <c r="M636" s="4">
        <v>1</v>
      </c>
      <c r="N636" s="4" t="s">
        <v>3729</v>
      </c>
      <c r="O636" s="4">
        <v>1</v>
      </c>
      <c r="P636" s="4" t="s">
        <v>3730</v>
      </c>
      <c r="Q636" s="4">
        <v>1</v>
      </c>
      <c r="R636" s="4" t="s">
        <v>3731</v>
      </c>
      <c r="S636" s="4">
        <v>1</v>
      </c>
      <c r="T636" s="4" t="s">
        <v>3732</v>
      </c>
      <c r="U636" s="4"/>
      <c r="V636" s="4"/>
      <c r="W636" s="4">
        <v>8</v>
      </c>
      <c r="X636" s="4"/>
    </row>
    <row r="637" spans="1:24" x14ac:dyDescent="0.2">
      <c r="A637" s="3" t="s">
        <v>109</v>
      </c>
      <c r="B637" s="3" t="s">
        <v>109</v>
      </c>
      <c r="C637" s="29" t="s">
        <v>3733</v>
      </c>
      <c r="E637" s="3">
        <v>2</v>
      </c>
      <c r="F637" s="3" t="s">
        <v>441</v>
      </c>
      <c r="G637" s="3">
        <v>0</v>
      </c>
      <c r="H637" s="3">
        <v>1</v>
      </c>
      <c r="I637" s="3">
        <v>1</v>
      </c>
      <c r="J637" s="3">
        <v>0</v>
      </c>
      <c r="K637" s="3">
        <v>0</v>
      </c>
      <c r="L637" s="3" t="s">
        <v>3734</v>
      </c>
      <c r="M637" s="3">
        <v>1</v>
      </c>
      <c r="N637" s="3" t="s">
        <v>3735</v>
      </c>
      <c r="O637" s="3">
        <v>1</v>
      </c>
      <c r="P637" s="3" t="s">
        <v>3736</v>
      </c>
      <c r="Q637" s="3">
        <v>1</v>
      </c>
      <c r="R637" s="3" t="s">
        <v>3737</v>
      </c>
      <c r="S637" s="3">
        <v>1</v>
      </c>
      <c r="T637" s="3" t="s">
        <v>3738</v>
      </c>
      <c r="U637" s="3">
        <v>1</v>
      </c>
      <c r="V637" s="3" t="s">
        <v>3739</v>
      </c>
      <c r="W637" s="3">
        <v>6</v>
      </c>
    </row>
    <row r="638" spans="1:24" x14ac:dyDescent="0.2">
      <c r="A638" s="3" t="s">
        <v>110</v>
      </c>
      <c r="B638" s="3" t="s">
        <v>110</v>
      </c>
      <c r="C638" s="29" t="s">
        <v>3740</v>
      </c>
      <c r="D638" s="3" t="s">
        <v>335</v>
      </c>
      <c r="E638" s="3">
        <v>4</v>
      </c>
      <c r="F638" s="3" t="s">
        <v>442</v>
      </c>
      <c r="G638" s="3">
        <v>0</v>
      </c>
      <c r="H638" s="3">
        <v>1</v>
      </c>
      <c r="I638" s="3">
        <v>1</v>
      </c>
      <c r="J638" s="3">
        <v>0</v>
      </c>
      <c r="K638" s="3">
        <v>0</v>
      </c>
      <c r="L638" s="3" t="s">
        <v>3741</v>
      </c>
      <c r="M638" s="3">
        <v>1</v>
      </c>
      <c r="N638" s="3" t="s">
        <v>3742</v>
      </c>
      <c r="O638" s="3">
        <v>1</v>
      </c>
      <c r="P638" s="3" t="s">
        <v>3743</v>
      </c>
      <c r="Q638" s="3">
        <v>1</v>
      </c>
      <c r="R638" s="3" t="s">
        <v>3744</v>
      </c>
      <c r="S638" s="3">
        <v>1</v>
      </c>
      <c r="T638" s="3" t="s">
        <v>3745</v>
      </c>
      <c r="W638" s="3">
        <v>9</v>
      </c>
      <c r="X638" s="3" t="s">
        <v>3746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E117"/>
  <sheetViews>
    <sheetView topLeftCell="AA26" workbookViewId="0">
      <selection activeCell="AE48" sqref="AE48"/>
    </sheetView>
  </sheetViews>
  <sheetFormatPr baseColWidth="10" defaultRowHeight="15" x14ac:dyDescent="0.25"/>
  <cols>
    <col min="1" max="1" width="16.28515625" bestFit="1" customWidth="1"/>
    <col min="2" max="2" width="21.85546875" bestFit="1" customWidth="1"/>
    <col min="3" max="3" width="59.140625" bestFit="1" customWidth="1"/>
    <col min="4" max="4" width="42.85546875" bestFit="1" customWidth="1"/>
    <col min="5" max="5" width="58.7109375" bestFit="1" customWidth="1"/>
    <col min="6" max="6" width="105.5703125" bestFit="1" customWidth="1"/>
    <col min="7" max="7" width="56.7109375" bestFit="1" customWidth="1"/>
    <col min="8" max="8" width="106" bestFit="1" customWidth="1"/>
    <col min="9" max="9" width="24.28515625" bestFit="1" customWidth="1"/>
    <col min="10" max="10" width="55.5703125" bestFit="1" customWidth="1"/>
    <col min="11" max="11" width="67" bestFit="1" customWidth="1"/>
    <col min="12" max="12" width="75.140625" bestFit="1" customWidth="1"/>
    <col min="13" max="13" width="71.28515625" bestFit="1" customWidth="1"/>
    <col min="14" max="14" width="63" bestFit="1" customWidth="1"/>
    <col min="15" max="15" width="48.42578125" bestFit="1" customWidth="1"/>
    <col min="16" max="16" width="72.85546875" bestFit="1" customWidth="1"/>
    <col min="17" max="17" width="79.28515625" bestFit="1" customWidth="1"/>
    <col min="18" max="18" width="25.7109375" bestFit="1" customWidth="1"/>
    <col min="19" max="19" width="32.28515625" bestFit="1" customWidth="1"/>
    <col min="20" max="20" width="62.42578125" bestFit="1" customWidth="1"/>
    <col min="21" max="21" width="48.5703125" bestFit="1" customWidth="1"/>
    <col min="22" max="22" width="53.85546875" bestFit="1" customWidth="1"/>
    <col min="23" max="23" width="65.5703125" bestFit="1" customWidth="1"/>
    <col min="24" max="24" width="47.85546875" bestFit="1" customWidth="1"/>
    <col min="25" max="25" width="48.5703125" bestFit="1" customWidth="1"/>
    <col min="26" max="26" width="73.140625" bestFit="1" customWidth="1"/>
    <col min="27" max="27" width="47.85546875" bestFit="1" customWidth="1"/>
    <col min="28" max="28" width="44.140625" bestFit="1" customWidth="1"/>
    <col min="30" max="30" width="17" bestFit="1" customWidth="1"/>
  </cols>
  <sheetData>
    <row r="1" spans="1:31" s="23" customFormat="1" ht="15.75" customHeight="1" x14ac:dyDescent="0.25">
      <c r="A1" s="23" t="s">
        <v>3770</v>
      </c>
      <c r="B1" s="48" t="s">
        <v>3771</v>
      </c>
      <c r="C1" s="23" t="s">
        <v>3772</v>
      </c>
      <c r="D1" s="49" t="s">
        <v>3773</v>
      </c>
      <c r="E1" s="23" t="s">
        <v>3774</v>
      </c>
      <c r="F1" s="49" t="s">
        <v>3775</v>
      </c>
      <c r="G1" s="49" t="s">
        <v>3776</v>
      </c>
      <c r="H1" s="49" t="s">
        <v>3777</v>
      </c>
      <c r="I1" s="49" t="s">
        <v>3778</v>
      </c>
      <c r="J1" s="49" t="s">
        <v>3779</v>
      </c>
      <c r="K1" s="49" t="s">
        <v>3780</v>
      </c>
      <c r="L1" s="49" t="s">
        <v>3781</v>
      </c>
      <c r="M1" s="49" t="s">
        <v>3782</v>
      </c>
      <c r="N1" s="49" t="s">
        <v>3783</v>
      </c>
      <c r="O1" s="49" t="s">
        <v>3784</v>
      </c>
      <c r="P1" s="49" t="s">
        <v>3785</v>
      </c>
      <c r="Q1" s="49" t="s">
        <v>3786</v>
      </c>
      <c r="R1" s="49" t="s">
        <v>3787</v>
      </c>
      <c r="S1" s="49" t="s">
        <v>3788</v>
      </c>
      <c r="T1" s="49" t="s">
        <v>3789</v>
      </c>
      <c r="U1" s="49" t="s">
        <v>3790</v>
      </c>
      <c r="V1" s="49" t="s">
        <v>3791</v>
      </c>
      <c r="W1" s="49" t="s">
        <v>3792</v>
      </c>
      <c r="X1" s="49" t="s">
        <v>3793</v>
      </c>
      <c r="Y1" s="49" t="s">
        <v>3794</v>
      </c>
      <c r="Z1" s="49" t="s">
        <v>3795</v>
      </c>
      <c r="AA1" s="49" t="s">
        <v>3796</v>
      </c>
      <c r="AB1" s="49" t="s">
        <v>3797</v>
      </c>
      <c r="AC1" s="51" t="s">
        <v>3803</v>
      </c>
      <c r="AD1" s="51" t="s">
        <v>3804</v>
      </c>
      <c r="AE1" s="51" t="s">
        <v>3805</v>
      </c>
    </row>
    <row r="2" spans="1:31" x14ac:dyDescent="0.25">
      <c r="A2">
        <v>87</v>
      </c>
      <c r="B2">
        <v>46</v>
      </c>
      <c r="C2">
        <v>1998</v>
      </c>
      <c r="D2">
        <v>1998</v>
      </c>
      <c r="E2">
        <v>2004</v>
      </c>
      <c r="F2">
        <v>9</v>
      </c>
      <c r="G2">
        <v>5</v>
      </c>
      <c r="H2">
        <v>3</v>
      </c>
      <c r="I2">
        <v>3</v>
      </c>
      <c r="J2">
        <v>1</v>
      </c>
      <c r="K2">
        <v>2</v>
      </c>
      <c r="L2">
        <v>3</v>
      </c>
      <c r="N2">
        <v>2</v>
      </c>
      <c r="O2">
        <v>2</v>
      </c>
      <c r="P2">
        <v>1</v>
      </c>
      <c r="Q2">
        <v>3</v>
      </c>
      <c r="R2">
        <v>2</v>
      </c>
      <c r="S2">
        <v>1</v>
      </c>
      <c r="T2">
        <v>1</v>
      </c>
      <c r="U2">
        <v>5</v>
      </c>
      <c r="V2">
        <v>2</v>
      </c>
      <c r="W2">
        <v>1</v>
      </c>
      <c r="X2">
        <v>4</v>
      </c>
      <c r="Y2">
        <v>1</v>
      </c>
      <c r="Z2">
        <v>1</v>
      </c>
      <c r="AA2">
        <v>2</v>
      </c>
      <c r="AB2">
        <v>4</v>
      </c>
      <c r="AC2">
        <f>G2+I2+K2+N2+O2+P2+R2+W2+X2+Y2+Z2+AB2</f>
        <v>28</v>
      </c>
      <c r="AD2">
        <f>H2+J2+L2+M2+Q2+S2+T2+U2+V2+AA2</f>
        <v>21</v>
      </c>
      <c r="AE2">
        <f>AC2+AD2</f>
        <v>49</v>
      </c>
    </row>
    <row r="3" spans="1:31" x14ac:dyDescent="0.25">
      <c r="A3">
        <v>89</v>
      </c>
      <c r="B3">
        <v>51</v>
      </c>
      <c r="C3">
        <v>1987</v>
      </c>
      <c r="D3">
        <v>1996</v>
      </c>
      <c r="E3">
        <v>1996</v>
      </c>
      <c r="F3">
        <v>8</v>
      </c>
      <c r="G3">
        <v>5</v>
      </c>
      <c r="H3">
        <v>4</v>
      </c>
      <c r="I3">
        <v>2</v>
      </c>
      <c r="J3">
        <v>3</v>
      </c>
      <c r="K3">
        <v>3</v>
      </c>
      <c r="L3">
        <v>3</v>
      </c>
      <c r="M3">
        <v>3</v>
      </c>
      <c r="N3">
        <v>2</v>
      </c>
      <c r="O3">
        <v>2</v>
      </c>
      <c r="P3">
        <v>2</v>
      </c>
      <c r="Q3">
        <v>4</v>
      </c>
      <c r="R3">
        <v>2</v>
      </c>
      <c r="S3">
        <v>3</v>
      </c>
      <c r="T3">
        <v>3</v>
      </c>
      <c r="U3">
        <v>3</v>
      </c>
      <c r="V3">
        <v>3</v>
      </c>
      <c r="W3">
        <v>2</v>
      </c>
      <c r="X3">
        <v>3</v>
      </c>
      <c r="Y3">
        <v>2</v>
      </c>
      <c r="Z3">
        <v>2</v>
      </c>
      <c r="AA3">
        <v>3</v>
      </c>
      <c r="AB3">
        <v>3</v>
      </c>
      <c r="AC3">
        <f t="shared" ref="AC3:AC66" si="0">G3+I3+K3+N3+O3+P3+R3+W3+X3+Y3+Z3+AB3</f>
        <v>30</v>
      </c>
      <c r="AD3">
        <f t="shared" ref="AD3:AD66" si="1">H3+J3+L3+M3+Q3+S3+T3+U3+V3+AA3</f>
        <v>32</v>
      </c>
      <c r="AE3">
        <f t="shared" ref="AE3:AE66" si="2">AC3+AD3</f>
        <v>62</v>
      </c>
    </row>
    <row r="4" spans="1:31" x14ac:dyDescent="0.25">
      <c r="A4">
        <v>91</v>
      </c>
      <c r="B4">
        <v>49</v>
      </c>
      <c r="C4">
        <v>2000</v>
      </c>
      <c r="D4">
        <v>2006</v>
      </c>
      <c r="E4">
        <v>2013</v>
      </c>
      <c r="F4">
        <v>9</v>
      </c>
      <c r="G4">
        <v>4</v>
      </c>
      <c r="H4">
        <v>3</v>
      </c>
      <c r="I4">
        <v>1</v>
      </c>
      <c r="J4">
        <v>3</v>
      </c>
      <c r="K4">
        <v>4</v>
      </c>
      <c r="L4">
        <v>5</v>
      </c>
      <c r="M4">
        <v>3</v>
      </c>
      <c r="N4">
        <v>3</v>
      </c>
      <c r="O4">
        <v>1</v>
      </c>
      <c r="P4">
        <v>1</v>
      </c>
      <c r="Q4">
        <v>4</v>
      </c>
      <c r="R4">
        <v>1</v>
      </c>
      <c r="S4">
        <v>1</v>
      </c>
      <c r="T4">
        <v>2</v>
      </c>
      <c r="U4">
        <v>4</v>
      </c>
      <c r="V4">
        <v>3</v>
      </c>
      <c r="W4">
        <v>2</v>
      </c>
      <c r="X4">
        <v>3</v>
      </c>
      <c r="Y4">
        <v>3</v>
      </c>
      <c r="Z4">
        <v>1</v>
      </c>
      <c r="AA4">
        <v>4</v>
      </c>
      <c r="AB4">
        <v>3</v>
      </c>
      <c r="AC4">
        <f t="shared" si="0"/>
        <v>27</v>
      </c>
      <c r="AD4">
        <f t="shared" si="1"/>
        <v>32</v>
      </c>
      <c r="AE4">
        <f t="shared" si="2"/>
        <v>59</v>
      </c>
    </row>
    <row r="5" spans="1:31" x14ac:dyDescent="0.25">
      <c r="A5">
        <v>115</v>
      </c>
      <c r="B5">
        <v>38</v>
      </c>
      <c r="C5">
        <v>2005</v>
      </c>
      <c r="D5">
        <v>2009</v>
      </c>
      <c r="E5">
        <v>2003</v>
      </c>
      <c r="F5">
        <v>9</v>
      </c>
      <c r="G5">
        <v>5</v>
      </c>
      <c r="H5">
        <v>3</v>
      </c>
      <c r="I5">
        <v>3</v>
      </c>
      <c r="J5">
        <v>2</v>
      </c>
      <c r="K5">
        <v>3</v>
      </c>
      <c r="L5">
        <v>4</v>
      </c>
      <c r="M5">
        <v>3</v>
      </c>
      <c r="N5">
        <v>2</v>
      </c>
      <c r="O5">
        <v>1</v>
      </c>
      <c r="P5">
        <v>1</v>
      </c>
      <c r="Q5">
        <v>5</v>
      </c>
      <c r="R5">
        <v>1</v>
      </c>
      <c r="S5">
        <v>1</v>
      </c>
      <c r="T5">
        <v>2</v>
      </c>
      <c r="U5">
        <v>5</v>
      </c>
      <c r="V5">
        <v>2</v>
      </c>
      <c r="W5">
        <v>1</v>
      </c>
      <c r="X5">
        <v>1</v>
      </c>
      <c r="Y5">
        <v>2</v>
      </c>
      <c r="Z5">
        <v>2</v>
      </c>
      <c r="AA5">
        <v>5</v>
      </c>
      <c r="AB5">
        <v>3</v>
      </c>
      <c r="AC5">
        <f t="shared" si="0"/>
        <v>25</v>
      </c>
      <c r="AD5">
        <f t="shared" si="1"/>
        <v>32</v>
      </c>
      <c r="AE5">
        <f t="shared" si="2"/>
        <v>57</v>
      </c>
    </row>
    <row r="6" spans="1:31" x14ac:dyDescent="0.25">
      <c r="A6">
        <v>1</v>
      </c>
      <c r="B6">
        <v>50</v>
      </c>
      <c r="C6">
        <v>1992</v>
      </c>
      <c r="D6">
        <v>2006</v>
      </c>
      <c r="E6">
        <v>2012</v>
      </c>
      <c r="F6">
        <v>8</v>
      </c>
      <c r="G6">
        <v>4</v>
      </c>
      <c r="H6">
        <v>4</v>
      </c>
      <c r="I6">
        <v>3</v>
      </c>
      <c r="J6">
        <v>4</v>
      </c>
      <c r="K6">
        <v>2</v>
      </c>
      <c r="L6">
        <v>2</v>
      </c>
      <c r="M6">
        <v>3</v>
      </c>
      <c r="N6">
        <v>2</v>
      </c>
      <c r="O6">
        <v>2</v>
      </c>
      <c r="P6">
        <v>2</v>
      </c>
      <c r="Q6">
        <v>2</v>
      </c>
      <c r="R6">
        <v>2</v>
      </c>
      <c r="S6">
        <v>2</v>
      </c>
      <c r="T6">
        <v>2</v>
      </c>
      <c r="U6">
        <v>5</v>
      </c>
      <c r="V6">
        <v>2</v>
      </c>
      <c r="W6">
        <v>2</v>
      </c>
      <c r="X6">
        <v>1</v>
      </c>
      <c r="Y6">
        <v>1</v>
      </c>
      <c r="Z6">
        <v>2</v>
      </c>
      <c r="AA6">
        <v>5</v>
      </c>
      <c r="AB6">
        <v>2</v>
      </c>
      <c r="AC6">
        <f t="shared" si="0"/>
        <v>25</v>
      </c>
      <c r="AD6">
        <f t="shared" si="1"/>
        <v>31</v>
      </c>
      <c r="AE6">
        <f t="shared" si="2"/>
        <v>56</v>
      </c>
    </row>
    <row r="7" spans="1:31" x14ac:dyDescent="0.25">
      <c r="A7">
        <v>2</v>
      </c>
      <c r="B7">
        <v>33</v>
      </c>
      <c r="C7">
        <v>2006</v>
      </c>
      <c r="D7">
        <v>2009</v>
      </c>
      <c r="E7">
        <v>2014</v>
      </c>
      <c r="F7">
        <v>10</v>
      </c>
      <c r="G7">
        <v>4</v>
      </c>
      <c r="H7">
        <v>3</v>
      </c>
      <c r="I7">
        <v>1</v>
      </c>
      <c r="J7">
        <v>3</v>
      </c>
      <c r="K7">
        <v>2</v>
      </c>
      <c r="L7">
        <v>2</v>
      </c>
      <c r="M7">
        <v>3</v>
      </c>
      <c r="N7">
        <v>2</v>
      </c>
      <c r="O7">
        <v>2</v>
      </c>
      <c r="P7">
        <v>1</v>
      </c>
      <c r="Q7">
        <v>4</v>
      </c>
      <c r="R7">
        <v>2</v>
      </c>
      <c r="S7">
        <v>1</v>
      </c>
      <c r="T7">
        <v>2</v>
      </c>
      <c r="U7">
        <v>4</v>
      </c>
      <c r="V7">
        <v>2</v>
      </c>
      <c r="W7">
        <v>2</v>
      </c>
      <c r="X7">
        <v>2</v>
      </c>
      <c r="Y7">
        <v>3</v>
      </c>
      <c r="Z7">
        <v>2</v>
      </c>
      <c r="AA7">
        <v>4</v>
      </c>
      <c r="AB7">
        <v>3</v>
      </c>
      <c r="AC7">
        <f t="shared" si="0"/>
        <v>26</v>
      </c>
      <c r="AD7">
        <f t="shared" si="1"/>
        <v>28</v>
      </c>
      <c r="AE7">
        <f t="shared" si="2"/>
        <v>54</v>
      </c>
    </row>
    <row r="8" spans="1:31" x14ac:dyDescent="0.25">
      <c r="A8">
        <v>5</v>
      </c>
      <c r="B8">
        <v>42</v>
      </c>
      <c r="C8">
        <v>2005</v>
      </c>
      <c r="D8">
        <v>2011</v>
      </c>
      <c r="E8">
        <v>2011</v>
      </c>
      <c r="F8">
        <v>10</v>
      </c>
      <c r="G8">
        <v>5</v>
      </c>
      <c r="H8">
        <v>4</v>
      </c>
      <c r="I8">
        <v>3</v>
      </c>
      <c r="J8">
        <v>2</v>
      </c>
      <c r="K8">
        <v>2</v>
      </c>
      <c r="L8">
        <v>4</v>
      </c>
      <c r="M8">
        <v>4</v>
      </c>
      <c r="N8">
        <v>1</v>
      </c>
      <c r="O8">
        <v>2</v>
      </c>
      <c r="P8">
        <v>1</v>
      </c>
      <c r="Q8">
        <v>4</v>
      </c>
      <c r="R8">
        <v>2</v>
      </c>
      <c r="S8">
        <v>1</v>
      </c>
      <c r="T8">
        <v>2</v>
      </c>
      <c r="U8">
        <v>4</v>
      </c>
      <c r="V8">
        <v>1</v>
      </c>
      <c r="W8">
        <v>2</v>
      </c>
      <c r="X8">
        <v>2</v>
      </c>
      <c r="Y8">
        <v>2</v>
      </c>
      <c r="Z8">
        <v>2</v>
      </c>
      <c r="AA8">
        <v>4</v>
      </c>
      <c r="AB8">
        <v>1</v>
      </c>
      <c r="AC8">
        <f t="shared" si="0"/>
        <v>25</v>
      </c>
      <c r="AD8">
        <f t="shared" si="1"/>
        <v>30</v>
      </c>
      <c r="AE8">
        <f t="shared" si="2"/>
        <v>55</v>
      </c>
    </row>
    <row r="9" spans="1:31" x14ac:dyDescent="0.25">
      <c r="A9">
        <v>6</v>
      </c>
      <c r="B9">
        <v>42</v>
      </c>
      <c r="C9">
        <v>2002</v>
      </c>
      <c r="D9">
        <v>2002</v>
      </c>
      <c r="E9">
        <v>2014</v>
      </c>
      <c r="F9">
        <v>10</v>
      </c>
      <c r="G9">
        <v>4</v>
      </c>
      <c r="H9">
        <v>4</v>
      </c>
      <c r="I9">
        <v>2</v>
      </c>
      <c r="J9">
        <v>2</v>
      </c>
      <c r="K9">
        <v>4</v>
      </c>
      <c r="L9">
        <v>4</v>
      </c>
      <c r="M9">
        <v>5</v>
      </c>
      <c r="N9">
        <v>5</v>
      </c>
      <c r="O9">
        <v>1</v>
      </c>
      <c r="P9">
        <v>2</v>
      </c>
      <c r="Q9">
        <v>4</v>
      </c>
      <c r="R9">
        <v>3</v>
      </c>
      <c r="S9">
        <v>2</v>
      </c>
      <c r="T9">
        <v>3</v>
      </c>
      <c r="U9">
        <v>4</v>
      </c>
      <c r="V9">
        <v>5</v>
      </c>
      <c r="W9">
        <v>3</v>
      </c>
      <c r="X9">
        <v>4</v>
      </c>
      <c r="Y9">
        <v>4</v>
      </c>
      <c r="Z9">
        <v>2</v>
      </c>
      <c r="AA9">
        <v>3</v>
      </c>
      <c r="AB9">
        <v>4</v>
      </c>
      <c r="AC9">
        <f t="shared" si="0"/>
        <v>38</v>
      </c>
      <c r="AD9">
        <f t="shared" si="1"/>
        <v>36</v>
      </c>
      <c r="AE9">
        <f t="shared" si="2"/>
        <v>74</v>
      </c>
    </row>
    <row r="10" spans="1:31" x14ac:dyDescent="0.25">
      <c r="A10">
        <v>7</v>
      </c>
      <c r="B10">
        <v>46</v>
      </c>
      <c r="C10">
        <v>1993</v>
      </c>
      <c r="D10">
        <v>2002</v>
      </c>
      <c r="E10">
        <v>2002</v>
      </c>
      <c r="F10">
        <v>7</v>
      </c>
      <c r="G10">
        <v>4</v>
      </c>
      <c r="H10">
        <v>3</v>
      </c>
      <c r="I10">
        <v>2</v>
      </c>
      <c r="J10">
        <v>2</v>
      </c>
      <c r="K10">
        <v>4</v>
      </c>
      <c r="L10">
        <v>3</v>
      </c>
      <c r="M10">
        <v>3</v>
      </c>
      <c r="N10">
        <v>3</v>
      </c>
      <c r="O10">
        <v>2</v>
      </c>
      <c r="P10">
        <v>2</v>
      </c>
      <c r="Q10">
        <v>3</v>
      </c>
      <c r="R10">
        <v>2</v>
      </c>
      <c r="S10">
        <v>1</v>
      </c>
      <c r="T10">
        <v>2</v>
      </c>
      <c r="U10">
        <v>3</v>
      </c>
      <c r="V10">
        <v>1</v>
      </c>
      <c r="W10">
        <v>2</v>
      </c>
      <c r="X10">
        <v>2</v>
      </c>
      <c r="Y10">
        <v>2</v>
      </c>
      <c r="Z10">
        <v>2</v>
      </c>
      <c r="AA10">
        <v>4</v>
      </c>
      <c r="AB10">
        <v>4</v>
      </c>
      <c r="AC10">
        <f t="shared" si="0"/>
        <v>31</v>
      </c>
      <c r="AD10">
        <f t="shared" si="1"/>
        <v>25</v>
      </c>
      <c r="AE10">
        <f t="shared" si="2"/>
        <v>56</v>
      </c>
    </row>
    <row r="11" spans="1:31" x14ac:dyDescent="0.25">
      <c r="A11">
        <v>8</v>
      </c>
      <c r="B11">
        <v>33</v>
      </c>
      <c r="C11">
        <v>2007</v>
      </c>
      <c r="D11">
        <v>2007</v>
      </c>
      <c r="E11">
        <v>2007</v>
      </c>
      <c r="F11">
        <v>9</v>
      </c>
      <c r="G11">
        <v>4</v>
      </c>
      <c r="H11">
        <v>4</v>
      </c>
      <c r="I11">
        <v>3</v>
      </c>
      <c r="J11">
        <v>4</v>
      </c>
      <c r="K11">
        <v>2</v>
      </c>
      <c r="L11">
        <v>3</v>
      </c>
      <c r="M11">
        <v>4</v>
      </c>
      <c r="N11">
        <v>2</v>
      </c>
      <c r="O11">
        <v>4</v>
      </c>
      <c r="P11">
        <v>1</v>
      </c>
      <c r="Q11">
        <v>4</v>
      </c>
      <c r="R11">
        <v>2</v>
      </c>
      <c r="S11">
        <v>2</v>
      </c>
      <c r="T11">
        <v>3</v>
      </c>
      <c r="U11">
        <v>4</v>
      </c>
      <c r="V11">
        <v>2</v>
      </c>
      <c r="W11">
        <v>2</v>
      </c>
      <c r="X11">
        <v>2</v>
      </c>
      <c r="Y11">
        <v>3</v>
      </c>
      <c r="Z11">
        <v>2</v>
      </c>
      <c r="AA11">
        <v>5</v>
      </c>
      <c r="AB11">
        <v>2</v>
      </c>
      <c r="AC11">
        <f t="shared" si="0"/>
        <v>29</v>
      </c>
      <c r="AD11">
        <f t="shared" si="1"/>
        <v>35</v>
      </c>
      <c r="AE11">
        <f t="shared" si="2"/>
        <v>64</v>
      </c>
    </row>
    <row r="12" spans="1:31" x14ac:dyDescent="0.25">
      <c r="A12">
        <v>10</v>
      </c>
      <c r="B12">
        <v>27</v>
      </c>
      <c r="C12">
        <v>2013</v>
      </c>
      <c r="D12">
        <v>2014</v>
      </c>
      <c r="E12">
        <v>2014</v>
      </c>
      <c r="F12">
        <v>9</v>
      </c>
      <c r="G12">
        <v>4</v>
      </c>
      <c r="H12">
        <v>4</v>
      </c>
      <c r="I12">
        <v>3</v>
      </c>
      <c r="J12">
        <v>5</v>
      </c>
      <c r="K12">
        <v>3</v>
      </c>
      <c r="L12">
        <v>3</v>
      </c>
      <c r="M12">
        <v>4</v>
      </c>
      <c r="N12">
        <v>4</v>
      </c>
      <c r="O12">
        <v>1</v>
      </c>
      <c r="P12">
        <v>1</v>
      </c>
      <c r="Q12">
        <v>5</v>
      </c>
      <c r="R12">
        <v>2</v>
      </c>
      <c r="S12">
        <v>1</v>
      </c>
      <c r="T12">
        <v>2</v>
      </c>
      <c r="U12">
        <v>4</v>
      </c>
      <c r="V12">
        <v>4</v>
      </c>
      <c r="W12">
        <v>1</v>
      </c>
      <c r="X12">
        <v>4</v>
      </c>
      <c r="Y12">
        <v>1</v>
      </c>
      <c r="Z12">
        <v>1</v>
      </c>
      <c r="AA12">
        <v>5</v>
      </c>
      <c r="AB12">
        <v>3</v>
      </c>
      <c r="AC12">
        <f t="shared" si="0"/>
        <v>28</v>
      </c>
      <c r="AD12">
        <f t="shared" si="1"/>
        <v>37</v>
      </c>
      <c r="AE12">
        <f t="shared" si="2"/>
        <v>65</v>
      </c>
    </row>
    <row r="13" spans="1:31" x14ac:dyDescent="0.25">
      <c r="A13">
        <v>18</v>
      </c>
      <c r="B13">
        <v>32</v>
      </c>
      <c r="C13">
        <v>2013</v>
      </c>
      <c r="D13">
        <v>2014</v>
      </c>
      <c r="E13">
        <v>2015</v>
      </c>
      <c r="F13">
        <v>9</v>
      </c>
      <c r="G13">
        <v>5</v>
      </c>
      <c r="H13">
        <v>4</v>
      </c>
      <c r="I13">
        <v>3</v>
      </c>
      <c r="J13">
        <v>4</v>
      </c>
      <c r="K13">
        <v>2</v>
      </c>
      <c r="L13">
        <v>4</v>
      </c>
      <c r="M13">
        <v>5</v>
      </c>
      <c r="N13">
        <v>2</v>
      </c>
      <c r="O13">
        <v>2</v>
      </c>
      <c r="P13">
        <v>2</v>
      </c>
      <c r="Q13">
        <v>4</v>
      </c>
      <c r="R13">
        <v>1</v>
      </c>
      <c r="S13">
        <v>2</v>
      </c>
      <c r="T13">
        <v>2</v>
      </c>
      <c r="U13">
        <v>4</v>
      </c>
      <c r="V13">
        <v>1</v>
      </c>
      <c r="W13">
        <v>1</v>
      </c>
      <c r="X13">
        <v>1</v>
      </c>
      <c r="Y13">
        <v>1</v>
      </c>
      <c r="Z13">
        <v>1</v>
      </c>
      <c r="AA13">
        <v>5</v>
      </c>
      <c r="AB13">
        <v>2</v>
      </c>
      <c r="AC13">
        <f t="shared" si="0"/>
        <v>23</v>
      </c>
      <c r="AD13">
        <f t="shared" si="1"/>
        <v>35</v>
      </c>
      <c r="AE13">
        <f t="shared" si="2"/>
        <v>58</v>
      </c>
    </row>
    <row r="14" spans="1:31" x14ac:dyDescent="0.25">
      <c r="A14">
        <v>20</v>
      </c>
      <c r="B14">
        <v>30</v>
      </c>
      <c r="C14">
        <v>2012</v>
      </c>
      <c r="D14">
        <v>2014</v>
      </c>
      <c r="E14">
        <v>2014</v>
      </c>
      <c r="F14">
        <v>10</v>
      </c>
      <c r="G14">
        <v>5</v>
      </c>
      <c r="H14">
        <v>4</v>
      </c>
      <c r="I14">
        <v>3</v>
      </c>
      <c r="J14">
        <v>4</v>
      </c>
      <c r="K14">
        <v>3</v>
      </c>
      <c r="L14">
        <v>4</v>
      </c>
      <c r="M14">
        <v>4</v>
      </c>
      <c r="N14">
        <v>3</v>
      </c>
      <c r="O14">
        <v>2</v>
      </c>
      <c r="P14">
        <v>2</v>
      </c>
      <c r="Q14">
        <v>5</v>
      </c>
      <c r="R14">
        <v>2</v>
      </c>
      <c r="S14">
        <v>2</v>
      </c>
      <c r="T14">
        <v>2</v>
      </c>
      <c r="U14">
        <v>4</v>
      </c>
      <c r="V14">
        <v>5</v>
      </c>
      <c r="W14">
        <v>1</v>
      </c>
      <c r="X14">
        <v>4</v>
      </c>
      <c r="Y14">
        <v>2</v>
      </c>
      <c r="Z14">
        <v>2</v>
      </c>
      <c r="AA14">
        <v>5</v>
      </c>
      <c r="AB14">
        <v>3</v>
      </c>
      <c r="AC14">
        <f t="shared" si="0"/>
        <v>32</v>
      </c>
      <c r="AD14">
        <f t="shared" si="1"/>
        <v>39</v>
      </c>
      <c r="AE14">
        <f t="shared" si="2"/>
        <v>71</v>
      </c>
    </row>
    <row r="15" spans="1:31" x14ac:dyDescent="0.25">
      <c r="A15">
        <v>30</v>
      </c>
      <c r="B15">
        <v>33</v>
      </c>
      <c r="C15">
        <v>2007</v>
      </c>
      <c r="D15">
        <v>2013</v>
      </c>
      <c r="E15">
        <v>2013</v>
      </c>
      <c r="F15">
        <v>9</v>
      </c>
      <c r="G15">
        <v>4</v>
      </c>
      <c r="H15">
        <v>5</v>
      </c>
      <c r="I15">
        <v>3</v>
      </c>
      <c r="J15">
        <v>5</v>
      </c>
      <c r="K15">
        <v>2</v>
      </c>
      <c r="L15">
        <v>5</v>
      </c>
      <c r="M15">
        <v>5</v>
      </c>
      <c r="N15">
        <v>4</v>
      </c>
      <c r="O15">
        <v>1</v>
      </c>
      <c r="P15">
        <v>1</v>
      </c>
      <c r="Q15">
        <v>4</v>
      </c>
      <c r="R15">
        <v>2</v>
      </c>
      <c r="S15">
        <v>2</v>
      </c>
      <c r="T15">
        <v>2</v>
      </c>
      <c r="U15">
        <v>3</v>
      </c>
      <c r="V15">
        <v>4</v>
      </c>
      <c r="W15">
        <v>1</v>
      </c>
      <c r="X15">
        <v>1</v>
      </c>
      <c r="Y15">
        <v>2</v>
      </c>
      <c r="Z15">
        <v>2</v>
      </c>
      <c r="AA15">
        <v>5</v>
      </c>
      <c r="AB15">
        <v>2</v>
      </c>
      <c r="AC15">
        <f t="shared" si="0"/>
        <v>25</v>
      </c>
      <c r="AD15">
        <f t="shared" si="1"/>
        <v>40</v>
      </c>
      <c r="AE15">
        <f t="shared" si="2"/>
        <v>65</v>
      </c>
    </row>
    <row r="16" spans="1:31" x14ac:dyDescent="0.25">
      <c r="A16">
        <v>38</v>
      </c>
      <c r="B16">
        <v>37</v>
      </c>
      <c r="C16">
        <v>2008</v>
      </c>
      <c r="D16">
        <v>2015</v>
      </c>
      <c r="E16">
        <v>2015</v>
      </c>
      <c r="F16">
        <v>10</v>
      </c>
      <c r="G16">
        <v>4</v>
      </c>
      <c r="H16">
        <v>3</v>
      </c>
      <c r="I16">
        <v>1</v>
      </c>
      <c r="J16">
        <v>4</v>
      </c>
      <c r="K16">
        <v>3</v>
      </c>
      <c r="L16">
        <v>4</v>
      </c>
      <c r="M16">
        <v>5</v>
      </c>
      <c r="N16">
        <v>3</v>
      </c>
      <c r="O16">
        <v>2</v>
      </c>
      <c r="P16">
        <v>2</v>
      </c>
      <c r="Q16">
        <v>4</v>
      </c>
      <c r="R16">
        <v>1</v>
      </c>
      <c r="S16">
        <v>1</v>
      </c>
      <c r="T16">
        <v>1</v>
      </c>
      <c r="U16">
        <v>3</v>
      </c>
      <c r="V16">
        <v>4</v>
      </c>
      <c r="W16">
        <v>2</v>
      </c>
      <c r="X16">
        <v>2</v>
      </c>
      <c r="Y16">
        <v>1</v>
      </c>
      <c r="Z16">
        <v>2</v>
      </c>
      <c r="AA16">
        <v>5</v>
      </c>
      <c r="AB16">
        <v>2</v>
      </c>
      <c r="AC16">
        <f t="shared" si="0"/>
        <v>25</v>
      </c>
      <c r="AD16">
        <f t="shared" si="1"/>
        <v>34</v>
      </c>
      <c r="AE16">
        <f t="shared" si="2"/>
        <v>59</v>
      </c>
    </row>
    <row r="17" spans="1:31" x14ac:dyDescent="0.25">
      <c r="A17">
        <v>56</v>
      </c>
      <c r="B17">
        <v>48</v>
      </c>
      <c r="C17">
        <v>1990</v>
      </c>
      <c r="D17">
        <v>1990</v>
      </c>
      <c r="E17">
        <v>2009</v>
      </c>
      <c r="F17">
        <v>8</v>
      </c>
      <c r="G17">
        <v>4</v>
      </c>
      <c r="H17">
        <v>4</v>
      </c>
      <c r="I17">
        <v>3</v>
      </c>
      <c r="J17">
        <v>2</v>
      </c>
      <c r="K17">
        <v>4</v>
      </c>
      <c r="L17">
        <v>3</v>
      </c>
      <c r="M17">
        <v>4</v>
      </c>
      <c r="N17">
        <v>3</v>
      </c>
      <c r="O17">
        <v>1</v>
      </c>
      <c r="P17">
        <v>2</v>
      </c>
      <c r="Q17">
        <v>4</v>
      </c>
      <c r="R17">
        <v>2</v>
      </c>
      <c r="S17">
        <v>1</v>
      </c>
      <c r="T17">
        <v>2</v>
      </c>
      <c r="U17">
        <v>3</v>
      </c>
      <c r="V17">
        <v>2</v>
      </c>
      <c r="W17">
        <v>2</v>
      </c>
      <c r="X17">
        <v>3</v>
      </c>
      <c r="Y17">
        <v>2</v>
      </c>
      <c r="Z17">
        <v>2</v>
      </c>
      <c r="AA17">
        <v>3</v>
      </c>
      <c r="AB17">
        <v>2</v>
      </c>
      <c r="AC17">
        <f t="shared" si="0"/>
        <v>30</v>
      </c>
      <c r="AD17">
        <f t="shared" si="1"/>
        <v>28</v>
      </c>
      <c r="AE17">
        <f t="shared" si="2"/>
        <v>58</v>
      </c>
    </row>
    <row r="18" spans="1:31" x14ac:dyDescent="0.25">
      <c r="A18">
        <v>58</v>
      </c>
      <c r="B18">
        <v>43</v>
      </c>
      <c r="C18">
        <v>1994</v>
      </c>
      <c r="D18">
        <v>2008</v>
      </c>
      <c r="E18">
        <v>2008</v>
      </c>
      <c r="F18">
        <v>7</v>
      </c>
      <c r="G18">
        <v>4</v>
      </c>
      <c r="H18">
        <v>4</v>
      </c>
      <c r="I18">
        <v>2</v>
      </c>
      <c r="J18">
        <v>3</v>
      </c>
      <c r="K18">
        <v>4</v>
      </c>
      <c r="L18">
        <v>5</v>
      </c>
      <c r="M18">
        <v>4</v>
      </c>
      <c r="N18">
        <v>3</v>
      </c>
      <c r="O18">
        <v>2</v>
      </c>
      <c r="P18">
        <v>2</v>
      </c>
      <c r="Q18">
        <v>4</v>
      </c>
      <c r="R18">
        <v>1</v>
      </c>
      <c r="S18">
        <v>3</v>
      </c>
      <c r="T18">
        <v>1</v>
      </c>
      <c r="U18">
        <v>3</v>
      </c>
      <c r="V18">
        <v>3</v>
      </c>
      <c r="W18">
        <v>2</v>
      </c>
      <c r="X18">
        <v>3</v>
      </c>
      <c r="Y18">
        <v>1</v>
      </c>
      <c r="Z18">
        <v>3</v>
      </c>
      <c r="AA18">
        <v>4</v>
      </c>
      <c r="AB18">
        <v>4</v>
      </c>
      <c r="AC18">
        <f t="shared" si="0"/>
        <v>31</v>
      </c>
      <c r="AD18">
        <f t="shared" si="1"/>
        <v>34</v>
      </c>
      <c r="AE18">
        <f t="shared" si="2"/>
        <v>65</v>
      </c>
    </row>
    <row r="19" spans="1:31" x14ac:dyDescent="0.25">
      <c r="A19">
        <v>62</v>
      </c>
      <c r="B19">
        <v>32</v>
      </c>
      <c r="C19">
        <v>2006</v>
      </c>
      <c r="D19">
        <v>2010</v>
      </c>
      <c r="E19">
        <v>2010</v>
      </c>
      <c r="F19">
        <v>8</v>
      </c>
      <c r="G19">
        <v>4</v>
      </c>
      <c r="H19">
        <v>2</v>
      </c>
      <c r="I19">
        <v>2</v>
      </c>
      <c r="J19">
        <v>3</v>
      </c>
      <c r="K19">
        <v>3</v>
      </c>
      <c r="L19">
        <v>3</v>
      </c>
      <c r="M19">
        <v>4</v>
      </c>
      <c r="N19">
        <v>3</v>
      </c>
      <c r="O19">
        <v>1</v>
      </c>
      <c r="P19">
        <v>1</v>
      </c>
      <c r="Q19">
        <v>4</v>
      </c>
      <c r="R19">
        <v>2</v>
      </c>
      <c r="S19">
        <v>1</v>
      </c>
      <c r="T19">
        <v>3</v>
      </c>
      <c r="U19">
        <v>4</v>
      </c>
      <c r="V19">
        <v>2</v>
      </c>
      <c r="W19">
        <v>2</v>
      </c>
      <c r="X19">
        <v>3</v>
      </c>
      <c r="Y19">
        <v>2</v>
      </c>
      <c r="Z19">
        <v>2</v>
      </c>
      <c r="AA19">
        <v>4</v>
      </c>
      <c r="AB19">
        <v>4</v>
      </c>
      <c r="AC19">
        <f t="shared" si="0"/>
        <v>29</v>
      </c>
      <c r="AD19">
        <f t="shared" si="1"/>
        <v>30</v>
      </c>
      <c r="AE19">
        <f t="shared" si="2"/>
        <v>59</v>
      </c>
    </row>
    <row r="20" spans="1:31" x14ac:dyDescent="0.25">
      <c r="A20">
        <v>64</v>
      </c>
      <c r="B20">
        <v>36</v>
      </c>
      <c r="C20">
        <v>2006</v>
      </c>
      <c r="D20">
        <v>2012</v>
      </c>
      <c r="E20">
        <v>2012</v>
      </c>
      <c r="F20">
        <v>8</v>
      </c>
      <c r="G20">
        <v>4</v>
      </c>
      <c r="H20">
        <v>4</v>
      </c>
      <c r="I20">
        <v>2</v>
      </c>
      <c r="J20">
        <v>4</v>
      </c>
      <c r="K20">
        <v>2</v>
      </c>
      <c r="L20">
        <v>2</v>
      </c>
      <c r="M20">
        <v>4</v>
      </c>
      <c r="N20">
        <v>3</v>
      </c>
      <c r="O20">
        <v>3</v>
      </c>
      <c r="P20">
        <v>2</v>
      </c>
      <c r="Q20">
        <v>4</v>
      </c>
      <c r="R20">
        <v>3</v>
      </c>
      <c r="S20">
        <v>1</v>
      </c>
      <c r="T20">
        <v>1</v>
      </c>
      <c r="U20">
        <v>3</v>
      </c>
      <c r="V20">
        <v>3</v>
      </c>
      <c r="W20">
        <v>2</v>
      </c>
      <c r="X20">
        <v>2</v>
      </c>
      <c r="Y20">
        <v>1</v>
      </c>
      <c r="Z20">
        <v>1</v>
      </c>
      <c r="AA20">
        <v>4</v>
      </c>
      <c r="AB20">
        <v>4</v>
      </c>
      <c r="AC20">
        <f t="shared" si="0"/>
        <v>29</v>
      </c>
      <c r="AD20">
        <f t="shared" si="1"/>
        <v>30</v>
      </c>
      <c r="AE20">
        <f t="shared" si="2"/>
        <v>59</v>
      </c>
    </row>
    <row r="21" spans="1:31" x14ac:dyDescent="0.25">
      <c r="A21">
        <v>73</v>
      </c>
      <c r="B21">
        <v>43</v>
      </c>
      <c r="C21">
        <v>1995</v>
      </c>
      <c r="D21">
        <v>2011</v>
      </c>
      <c r="E21">
        <v>2011</v>
      </c>
      <c r="F21">
        <v>8</v>
      </c>
      <c r="G21">
        <v>4</v>
      </c>
      <c r="H21">
        <v>2</v>
      </c>
      <c r="I21">
        <v>2</v>
      </c>
      <c r="J21">
        <v>3</v>
      </c>
      <c r="K21">
        <v>3</v>
      </c>
      <c r="L21">
        <v>2</v>
      </c>
      <c r="M21">
        <v>3</v>
      </c>
      <c r="N21">
        <v>4</v>
      </c>
      <c r="O21">
        <v>3</v>
      </c>
      <c r="P21">
        <v>2</v>
      </c>
      <c r="Q21">
        <v>4</v>
      </c>
      <c r="R21">
        <v>2</v>
      </c>
      <c r="S21">
        <v>1</v>
      </c>
      <c r="T21">
        <v>2</v>
      </c>
      <c r="U21">
        <v>4</v>
      </c>
      <c r="V21">
        <v>2</v>
      </c>
      <c r="W21">
        <v>2</v>
      </c>
      <c r="X21">
        <v>3</v>
      </c>
      <c r="Y21">
        <v>3</v>
      </c>
      <c r="Z21">
        <v>2</v>
      </c>
      <c r="AA21">
        <v>4</v>
      </c>
      <c r="AB21">
        <v>3</v>
      </c>
      <c r="AC21">
        <f t="shared" si="0"/>
        <v>33</v>
      </c>
      <c r="AD21">
        <f t="shared" si="1"/>
        <v>27</v>
      </c>
      <c r="AE21">
        <f t="shared" si="2"/>
        <v>60</v>
      </c>
    </row>
    <row r="22" spans="1:31" x14ac:dyDescent="0.25">
      <c r="A22">
        <v>85</v>
      </c>
      <c r="F22">
        <v>6</v>
      </c>
      <c r="G22">
        <v>4</v>
      </c>
      <c r="H22">
        <v>4</v>
      </c>
      <c r="I22">
        <v>3</v>
      </c>
      <c r="J22">
        <v>4</v>
      </c>
      <c r="K22">
        <v>4</v>
      </c>
      <c r="L22">
        <v>1</v>
      </c>
      <c r="M22">
        <v>4</v>
      </c>
      <c r="N22">
        <v>2</v>
      </c>
      <c r="O22">
        <v>1</v>
      </c>
      <c r="P22">
        <v>2</v>
      </c>
      <c r="Q22">
        <v>5</v>
      </c>
      <c r="R22">
        <v>1</v>
      </c>
      <c r="S22">
        <v>3</v>
      </c>
      <c r="T22">
        <v>2</v>
      </c>
      <c r="U22">
        <v>4</v>
      </c>
      <c r="V22">
        <v>2</v>
      </c>
      <c r="W22">
        <v>3</v>
      </c>
      <c r="X22">
        <v>4</v>
      </c>
      <c r="Y22">
        <v>2</v>
      </c>
      <c r="Z22">
        <v>2</v>
      </c>
      <c r="AA22">
        <v>4</v>
      </c>
      <c r="AB22">
        <v>2</v>
      </c>
      <c r="AC22">
        <f t="shared" si="0"/>
        <v>30</v>
      </c>
      <c r="AD22">
        <f t="shared" si="1"/>
        <v>33</v>
      </c>
      <c r="AE22">
        <f t="shared" si="2"/>
        <v>63</v>
      </c>
    </row>
    <row r="23" spans="1:31" x14ac:dyDescent="0.25">
      <c r="A23">
        <v>98</v>
      </c>
      <c r="B23">
        <v>33</v>
      </c>
      <c r="C23">
        <v>2006</v>
      </c>
      <c r="D23">
        <v>2009</v>
      </c>
      <c r="E23">
        <v>2013</v>
      </c>
      <c r="F23">
        <v>8</v>
      </c>
      <c r="G23">
        <v>4</v>
      </c>
      <c r="H23">
        <v>3</v>
      </c>
      <c r="I23">
        <v>2</v>
      </c>
      <c r="J23">
        <v>4</v>
      </c>
      <c r="K23">
        <v>3</v>
      </c>
      <c r="L23">
        <v>4</v>
      </c>
      <c r="M23">
        <v>4</v>
      </c>
      <c r="N23">
        <v>2</v>
      </c>
      <c r="O23">
        <v>2</v>
      </c>
      <c r="P23">
        <v>2</v>
      </c>
      <c r="Q23">
        <v>5</v>
      </c>
      <c r="R23">
        <v>2</v>
      </c>
      <c r="S23">
        <v>1</v>
      </c>
      <c r="T23">
        <v>2</v>
      </c>
      <c r="U23">
        <v>4</v>
      </c>
      <c r="V23">
        <v>3</v>
      </c>
      <c r="W23">
        <v>2</v>
      </c>
      <c r="X23">
        <v>2</v>
      </c>
      <c r="Y23">
        <v>2</v>
      </c>
      <c r="Z23">
        <v>2</v>
      </c>
      <c r="AA23">
        <v>4</v>
      </c>
      <c r="AB23">
        <v>2</v>
      </c>
      <c r="AC23">
        <f t="shared" si="0"/>
        <v>27</v>
      </c>
      <c r="AD23">
        <f t="shared" si="1"/>
        <v>34</v>
      </c>
      <c r="AE23">
        <f t="shared" si="2"/>
        <v>61</v>
      </c>
    </row>
    <row r="24" spans="1:31" x14ac:dyDescent="0.25">
      <c r="A24">
        <v>119</v>
      </c>
      <c r="B24">
        <v>38</v>
      </c>
      <c r="C24">
        <v>2005</v>
      </c>
      <c r="D24">
        <v>2005</v>
      </c>
      <c r="E24">
        <v>2007</v>
      </c>
      <c r="F24">
        <v>7</v>
      </c>
      <c r="G24">
        <v>5</v>
      </c>
      <c r="H24">
        <v>3</v>
      </c>
      <c r="I24">
        <v>2</v>
      </c>
      <c r="J24">
        <v>4</v>
      </c>
      <c r="K24">
        <v>1</v>
      </c>
      <c r="L24">
        <v>5</v>
      </c>
      <c r="M24">
        <v>4</v>
      </c>
      <c r="N24">
        <v>3</v>
      </c>
      <c r="O24">
        <v>2</v>
      </c>
      <c r="P24">
        <v>2</v>
      </c>
      <c r="Q24">
        <v>4</v>
      </c>
      <c r="R24">
        <v>1</v>
      </c>
      <c r="S24">
        <v>2</v>
      </c>
      <c r="T24">
        <v>2</v>
      </c>
      <c r="U24">
        <v>3</v>
      </c>
      <c r="V24">
        <v>5</v>
      </c>
      <c r="W24">
        <v>1</v>
      </c>
      <c r="X24">
        <v>2</v>
      </c>
      <c r="Y24">
        <v>3</v>
      </c>
      <c r="Z24">
        <v>1</v>
      </c>
      <c r="AA24">
        <v>3</v>
      </c>
      <c r="AB24">
        <v>3</v>
      </c>
      <c r="AC24">
        <f t="shared" si="0"/>
        <v>26</v>
      </c>
      <c r="AD24">
        <f t="shared" si="1"/>
        <v>35</v>
      </c>
      <c r="AE24">
        <f t="shared" si="2"/>
        <v>61</v>
      </c>
    </row>
    <row r="25" spans="1:31" x14ac:dyDescent="0.25">
      <c r="A25">
        <v>120</v>
      </c>
      <c r="B25">
        <v>48</v>
      </c>
      <c r="C25">
        <v>1989</v>
      </c>
      <c r="D25">
        <v>2008</v>
      </c>
      <c r="E25">
        <v>2013</v>
      </c>
      <c r="F25">
        <v>9</v>
      </c>
      <c r="G25">
        <v>4</v>
      </c>
      <c r="H25">
        <v>3</v>
      </c>
      <c r="I25">
        <v>2</v>
      </c>
      <c r="J25">
        <v>4</v>
      </c>
      <c r="K25">
        <v>2</v>
      </c>
      <c r="L25">
        <v>4</v>
      </c>
      <c r="M25">
        <v>4</v>
      </c>
      <c r="N25">
        <v>2</v>
      </c>
      <c r="O25">
        <v>2</v>
      </c>
      <c r="P25">
        <v>3</v>
      </c>
      <c r="Q25">
        <v>5</v>
      </c>
      <c r="R25">
        <v>2</v>
      </c>
      <c r="S25">
        <v>4</v>
      </c>
      <c r="T25">
        <v>3</v>
      </c>
      <c r="U25">
        <v>4</v>
      </c>
      <c r="V25">
        <v>4</v>
      </c>
      <c r="W25">
        <v>2</v>
      </c>
      <c r="X25">
        <v>4</v>
      </c>
      <c r="Y25">
        <v>4</v>
      </c>
      <c r="Z25">
        <v>3</v>
      </c>
      <c r="AA25">
        <v>4</v>
      </c>
      <c r="AB25">
        <v>5</v>
      </c>
      <c r="AC25">
        <f t="shared" si="0"/>
        <v>35</v>
      </c>
      <c r="AD25">
        <f t="shared" si="1"/>
        <v>39</v>
      </c>
      <c r="AE25">
        <f t="shared" si="2"/>
        <v>74</v>
      </c>
    </row>
    <row r="26" spans="1:31" x14ac:dyDescent="0.25">
      <c r="A26">
        <v>67</v>
      </c>
      <c r="B26">
        <v>47</v>
      </c>
      <c r="C26">
        <v>1990</v>
      </c>
      <c r="D26">
        <v>2008</v>
      </c>
      <c r="E26">
        <v>2008</v>
      </c>
      <c r="F26">
        <v>6</v>
      </c>
      <c r="G26">
        <v>4</v>
      </c>
      <c r="H26">
        <v>4</v>
      </c>
      <c r="I26">
        <v>2</v>
      </c>
      <c r="J26">
        <v>4</v>
      </c>
      <c r="K26">
        <v>1</v>
      </c>
      <c r="L26">
        <v>3</v>
      </c>
      <c r="M26">
        <v>5</v>
      </c>
      <c r="N26">
        <v>3</v>
      </c>
      <c r="O26">
        <v>3</v>
      </c>
      <c r="P26">
        <v>2</v>
      </c>
      <c r="Q26">
        <v>4</v>
      </c>
      <c r="R26">
        <v>2</v>
      </c>
      <c r="S26">
        <v>2</v>
      </c>
      <c r="T26">
        <v>2</v>
      </c>
      <c r="U26">
        <v>3</v>
      </c>
      <c r="V26">
        <v>2</v>
      </c>
      <c r="W26">
        <v>2</v>
      </c>
      <c r="X26">
        <v>2</v>
      </c>
      <c r="Y26">
        <v>2</v>
      </c>
      <c r="Z26">
        <v>3</v>
      </c>
      <c r="AA26">
        <v>4</v>
      </c>
      <c r="AB26">
        <v>2</v>
      </c>
      <c r="AC26">
        <f t="shared" si="0"/>
        <v>28</v>
      </c>
      <c r="AD26">
        <f t="shared" si="1"/>
        <v>33</v>
      </c>
      <c r="AE26">
        <f t="shared" si="2"/>
        <v>61</v>
      </c>
    </row>
    <row r="27" spans="1:31" x14ac:dyDescent="0.25">
      <c r="A27">
        <v>54</v>
      </c>
      <c r="B27">
        <v>52</v>
      </c>
      <c r="C27">
        <v>1988</v>
      </c>
      <c r="D27">
        <v>2010</v>
      </c>
      <c r="E27">
        <v>2010</v>
      </c>
      <c r="F27">
        <v>8</v>
      </c>
      <c r="G27">
        <v>3</v>
      </c>
      <c r="H27">
        <v>3</v>
      </c>
      <c r="I27">
        <v>2</v>
      </c>
      <c r="J27">
        <v>3</v>
      </c>
      <c r="K27">
        <v>2</v>
      </c>
      <c r="L27">
        <v>4</v>
      </c>
      <c r="M27">
        <v>4</v>
      </c>
      <c r="N27">
        <v>2</v>
      </c>
      <c r="O27">
        <v>2</v>
      </c>
      <c r="P27">
        <v>2</v>
      </c>
      <c r="Q27">
        <v>4</v>
      </c>
      <c r="R27">
        <v>2</v>
      </c>
      <c r="S27">
        <v>2</v>
      </c>
      <c r="T27">
        <v>2</v>
      </c>
      <c r="U27">
        <v>4</v>
      </c>
      <c r="V27">
        <v>2</v>
      </c>
      <c r="W27">
        <v>2</v>
      </c>
      <c r="X27">
        <v>2</v>
      </c>
      <c r="Y27">
        <v>3</v>
      </c>
      <c r="Z27">
        <v>2</v>
      </c>
      <c r="AA27">
        <v>4</v>
      </c>
      <c r="AB27">
        <v>3</v>
      </c>
      <c r="AC27">
        <f t="shared" si="0"/>
        <v>27</v>
      </c>
      <c r="AD27">
        <f t="shared" si="1"/>
        <v>32</v>
      </c>
      <c r="AE27">
        <f t="shared" si="2"/>
        <v>59</v>
      </c>
    </row>
    <row r="28" spans="1:31" x14ac:dyDescent="0.25">
      <c r="A28">
        <v>84</v>
      </c>
      <c r="B28">
        <v>27</v>
      </c>
      <c r="C28">
        <v>2015</v>
      </c>
      <c r="D28">
        <v>2016</v>
      </c>
      <c r="E28">
        <v>2016</v>
      </c>
      <c r="F28">
        <v>9</v>
      </c>
      <c r="G28">
        <v>4</v>
      </c>
      <c r="H28">
        <v>4</v>
      </c>
      <c r="I28">
        <v>3</v>
      </c>
      <c r="J28">
        <v>3</v>
      </c>
      <c r="K28">
        <v>2</v>
      </c>
      <c r="L28">
        <v>4</v>
      </c>
      <c r="M28">
        <v>5</v>
      </c>
      <c r="N28">
        <v>2</v>
      </c>
      <c r="O28">
        <v>2</v>
      </c>
      <c r="P28">
        <v>2</v>
      </c>
      <c r="Q28">
        <v>5</v>
      </c>
      <c r="R28">
        <v>1</v>
      </c>
      <c r="S28">
        <v>1</v>
      </c>
      <c r="T28">
        <v>3</v>
      </c>
      <c r="U28">
        <v>4</v>
      </c>
      <c r="V28">
        <v>3</v>
      </c>
      <c r="W28">
        <v>1</v>
      </c>
      <c r="X28">
        <v>3</v>
      </c>
      <c r="Y28">
        <v>2</v>
      </c>
      <c r="Z28">
        <v>1</v>
      </c>
      <c r="AA28">
        <v>5</v>
      </c>
      <c r="AB28">
        <v>1</v>
      </c>
      <c r="AC28">
        <f t="shared" si="0"/>
        <v>24</v>
      </c>
      <c r="AD28">
        <f t="shared" si="1"/>
        <v>37</v>
      </c>
      <c r="AE28">
        <f t="shared" si="2"/>
        <v>61</v>
      </c>
    </row>
    <row r="29" spans="1:31" x14ac:dyDescent="0.25">
      <c r="A29">
        <v>102</v>
      </c>
      <c r="B29">
        <v>32</v>
      </c>
      <c r="C29">
        <v>2008</v>
      </c>
      <c r="D29">
        <v>2008</v>
      </c>
      <c r="E29">
        <v>2010</v>
      </c>
      <c r="F29">
        <v>10</v>
      </c>
      <c r="G29">
        <v>4</v>
      </c>
      <c r="H29">
        <v>4</v>
      </c>
      <c r="I29">
        <v>4</v>
      </c>
      <c r="J29">
        <v>4</v>
      </c>
      <c r="K29">
        <v>2</v>
      </c>
      <c r="L29">
        <v>3</v>
      </c>
      <c r="M29">
        <v>4</v>
      </c>
      <c r="N29">
        <v>2</v>
      </c>
      <c r="O29">
        <v>2</v>
      </c>
      <c r="P29">
        <v>1</v>
      </c>
      <c r="Q29">
        <v>3</v>
      </c>
      <c r="R29">
        <v>3</v>
      </c>
      <c r="S29">
        <v>1</v>
      </c>
      <c r="T29">
        <v>1</v>
      </c>
      <c r="U29">
        <v>4</v>
      </c>
      <c r="V29">
        <v>2</v>
      </c>
      <c r="W29">
        <v>2</v>
      </c>
      <c r="X29">
        <v>2</v>
      </c>
      <c r="Y29">
        <v>1</v>
      </c>
      <c r="Z29">
        <v>2</v>
      </c>
      <c r="AA29">
        <v>4</v>
      </c>
      <c r="AB29">
        <v>2</v>
      </c>
      <c r="AC29">
        <f t="shared" si="0"/>
        <v>27</v>
      </c>
      <c r="AD29">
        <f t="shared" si="1"/>
        <v>30</v>
      </c>
      <c r="AE29">
        <f t="shared" si="2"/>
        <v>57</v>
      </c>
    </row>
    <row r="30" spans="1:31" x14ac:dyDescent="0.25">
      <c r="A30">
        <v>112</v>
      </c>
      <c r="B30">
        <v>44</v>
      </c>
      <c r="C30">
        <v>1998</v>
      </c>
      <c r="D30">
        <v>2009</v>
      </c>
      <c r="E30">
        <v>2009</v>
      </c>
      <c r="F30">
        <v>8</v>
      </c>
      <c r="G30">
        <v>4</v>
      </c>
      <c r="H30">
        <v>4</v>
      </c>
      <c r="I30">
        <v>1</v>
      </c>
      <c r="J30">
        <v>4</v>
      </c>
      <c r="K30">
        <v>3</v>
      </c>
      <c r="L30">
        <v>4</v>
      </c>
      <c r="M30">
        <v>4</v>
      </c>
      <c r="N30">
        <v>2</v>
      </c>
      <c r="O30">
        <v>5</v>
      </c>
      <c r="P30">
        <v>1</v>
      </c>
      <c r="Q30">
        <v>4</v>
      </c>
      <c r="R30">
        <v>2</v>
      </c>
      <c r="S30">
        <v>1</v>
      </c>
      <c r="T30">
        <v>1</v>
      </c>
      <c r="V30">
        <v>3</v>
      </c>
      <c r="W30">
        <v>1</v>
      </c>
      <c r="X30">
        <v>1</v>
      </c>
      <c r="Y30">
        <v>1</v>
      </c>
      <c r="Z30">
        <v>1</v>
      </c>
      <c r="AA30">
        <v>5</v>
      </c>
      <c r="AB30">
        <v>3</v>
      </c>
      <c r="AC30">
        <f t="shared" si="0"/>
        <v>25</v>
      </c>
      <c r="AD30">
        <f t="shared" si="1"/>
        <v>30</v>
      </c>
      <c r="AE30">
        <f t="shared" si="2"/>
        <v>55</v>
      </c>
    </row>
    <row r="31" spans="1:31" x14ac:dyDescent="0.25">
      <c r="A31">
        <v>118</v>
      </c>
      <c r="B31">
        <v>39</v>
      </c>
      <c r="C31">
        <v>2002</v>
      </c>
      <c r="D31">
        <v>2009</v>
      </c>
      <c r="E31">
        <v>2009</v>
      </c>
      <c r="F31">
        <v>7</v>
      </c>
      <c r="G31">
        <v>4</v>
      </c>
      <c r="H31">
        <v>4</v>
      </c>
      <c r="I31">
        <v>3</v>
      </c>
      <c r="J31">
        <v>2</v>
      </c>
      <c r="K31">
        <v>3</v>
      </c>
      <c r="L31">
        <v>3</v>
      </c>
      <c r="M31">
        <v>3</v>
      </c>
      <c r="N31">
        <v>3</v>
      </c>
      <c r="O31">
        <v>3</v>
      </c>
      <c r="P31">
        <v>2</v>
      </c>
      <c r="Q31">
        <v>4</v>
      </c>
      <c r="R31">
        <v>2</v>
      </c>
      <c r="S31">
        <v>1</v>
      </c>
      <c r="T31">
        <v>3</v>
      </c>
      <c r="U31">
        <v>4</v>
      </c>
      <c r="V31">
        <v>2</v>
      </c>
      <c r="W31">
        <v>2</v>
      </c>
      <c r="X31">
        <v>2</v>
      </c>
      <c r="Y31">
        <v>4</v>
      </c>
      <c r="Z31">
        <v>2</v>
      </c>
      <c r="AA31">
        <v>4</v>
      </c>
      <c r="AB31">
        <v>4</v>
      </c>
      <c r="AC31">
        <f t="shared" si="0"/>
        <v>34</v>
      </c>
      <c r="AD31">
        <f t="shared" si="1"/>
        <v>30</v>
      </c>
      <c r="AE31">
        <f t="shared" si="2"/>
        <v>64</v>
      </c>
    </row>
    <row r="32" spans="1:31" x14ac:dyDescent="0.25">
      <c r="A32">
        <v>127</v>
      </c>
      <c r="B32">
        <v>40</v>
      </c>
      <c r="C32">
        <v>2004</v>
      </c>
      <c r="D32">
        <v>2010</v>
      </c>
      <c r="E32">
        <v>2010</v>
      </c>
      <c r="F32">
        <v>9</v>
      </c>
      <c r="G32">
        <v>4</v>
      </c>
      <c r="H32">
        <v>4</v>
      </c>
      <c r="I32">
        <v>3</v>
      </c>
      <c r="J32">
        <v>4</v>
      </c>
      <c r="K32">
        <v>2</v>
      </c>
      <c r="L32">
        <v>4</v>
      </c>
      <c r="M32">
        <v>4</v>
      </c>
      <c r="N32">
        <v>2</v>
      </c>
      <c r="O32">
        <v>1</v>
      </c>
      <c r="P32">
        <v>2</v>
      </c>
      <c r="Q32">
        <v>4</v>
      </c>
      <c r="R32">
        <v>2</v>
      </c>
      <c r="S32">
        <v>1</v>
      </c>
      <c r="T32">
        <v>2</v>
      </c>
      <c r="U32">
        <v>4</v>
      </c>
      <c r="V32">
        <v>4</v>
      </c>
      <c r="W32">
        <v>2</v>
      </c>
      <c r="X32">
        <v>2</v>
      </c>
      <c r="Y32">
        <v>2</v>
      </c>
      <c r="Z32">
        <v>2</v>
      </c>
      <c r="AA32">
        <v>4</v>
      </c>
      <c r="AB32">
        <v>3</v>
      </c>
      <c r="AC32">
        <f t="shared" si="0"/>
        <v>27</v>
      </c>
      <c r="AD32">
        <f t="shared" si="1"/>
        <v>35</v>
      </c>
      <c r="AE32">
        <f t="shared" si="2"/>
        <v>62</v>
      </c>
    </row>
    <row r="33" spans="1:31" x14ac:dyDescent="0.25">
      <c r="A33">
        <v>140</v>
      </c>
      <c r="B33">
        <v>58</v>
      </c>
      <c r="C33">
        <v>1978</v>
      </c>
      <c r="D33">
        <v>2007</v>
      </c>
      <c r="E33">
        <v>2008</v>
      </c>
      <c r="F33">
        <v>8</v>
      </c>
      <c r="G33">
        <v>4</v>
      </c>
      <c r="H33">
        <v>2</v>
      </c>
      <c r="I33">
        <v>1</v>
      </c>
      <c r="J33">
        <v>3</v>
      </c>
      <c r="K33">
        <v>4</v>
      </c>
      <c r="L33">
        <v>4</v>
      </c>
      <c r="M33">
        <v>3</v>
      </c>
      <c r="N33">
        <v>3</v>
      </c>
      <c r="O33">
        <v>1</v>
      </c>
      <c r="P33">
        <v>2</v>
      </c>
      <c r="Q33">
        <v>3</v>
      </c>
      <c r="R33">
        <v>1</v>
      </c>
      <c r="S33">
        <v>2</v>
      </c>
      <c r="T33">
        <v>3</v>
      </c>
      <c r="U33">
        <v>3</v>
      </c>
      <c r="V33">
        <v>4</v>
      </c>
      <c r="W33">
        <v>3</v>
      </c>
      <c r="X33">
        <v>2</v>
      </c>
      <c r="Y33">
        <v>3</v>
      </c>
      <c r="Z33">
        <v>2</v>
      </c>
      <c r="AA33">
        <v>4</v>
      </c>
      <c r="AB33">
        <v>3</v>
      </c>
      <c r="AC33">
        <f t="shared" si="0"/>
        <v>29</v>
      </c>
      <c r="AD33">
        <f t="shared" si="1"/>
        <v>31</v>
      </c>
      <c r="AE33">
        <f t="shared" si="2"/>
        <v>60</v>
      </c>
    </row>
    <row r="34" spans="1:31" x14ac:dyDescent="0.25">
      <c r="A34">
        <v>25</v>
      </c>
      <c r="B34">
        <v>47</v>
      </c>
      <c r="C34">
        <v>1993</v>
      </c>
      <c r="D34">
        <v>1995</v>
      </c>
      <c r="E34">
        <v>1999</v>
      </c>
      <c r="F34">
        <v>8</v>
      </c>
      <c r="G34">
        <v>5</v>
      </c>
      <c r="H34">
        <v>2</v>
      </c>
      <c r="I34">
        <v>2</v>
      </c>
      <c r="J34">
        <v>3</v>
      </c>
      <c r="K34">
        <v>2</v>
      </c>
      <c r="L34">
        <v>3</v>
      </c>
      <c r="M34">
        <v>4</v>
      </c>
      <c r="N34">
        <v>2</v>
      </c>
      <c r="O34">
        <v>2</v>
      </c>
      <c r="P34">
        <v>1</v>
      </c>
      <c r="Q34">
        <v>5</v>
      </c>
      <c r="R34">
        <v>1</v>
      </c>
      <c r="S34">
        <v>2</v>
      </c>
      <c r="T34">
        <v>2</v>
      </c>
      <c r="U34">
        <v>4</v>
      </c>
      <c r="V34">
        <v>3</v>
      </c>
      <c r="W34">
        <v>1</v>
      </c>
      <c r="X34">
        <v>2</v>
      </c>
      <c r="Y34">
        <v>3</v>
      </c>
      <c r="Z34">
        <v>3</v>
      </c>
      <c r="AA34">
        <v>5</v>
      </c>
      <c r="AB34">
        <v>3</v>
      </c>
      <c r="AC34">
        <f t="shared" si="0"/>
        <v>27</v>
      </c>
      <c r="AD34">
        <f t="shared" si="1"/>
        <v>33</v>
      </c>
      <c r="AE34">
        <f t="shared" si="2"/>
        <v>60</v>
      </c>
    </row>
    <row r="35" spans="1:31" x14ac:dyDescent="0.25">
      <c r="A35">
        <v>26</v>
      </c>
      <c r="B35">
        <v>42</v>
      </c>
      <c r="C35">
        <v>1996</v>
      </c>
      <c r="D35">
        <v>2002</v>
      </c>
      <c r="E35">
        <v>2004</v>
      </c>
      <c r="F35">
        <v>7</v>
      </c>
      <c r="G35">
        <v>4</v>
      </c>
      <c r="H35">
        <v>4</v>
      </c>
      <c r="I35">
        <v>3</v>
      </c>
      <c r="J35">
        <v>2</v>
      </c>
      <c r="K35">
        <v>4</v>
      </c>
      <c r="L35">
        <v>4</v>
      </c>
      <c r="M35">
        <v>3</v>
      </c>
      <c r="N35">
        <v>2</v>
      </c>
      <c r="O35">
        <v>4</v>
      </c>
      <c r="P35">
        <v>1</v>
      </c>
      <c r="Q35">
        <v>5</v>
      </c>
      <c r="R35">
        <v>2</v>
      </c>
      <c r="S35">
        <v>3</v>
      </c>
      <c r="T35">
        <v>3</v>
      </c>
      <c r="U35">
        <v>4</v>
      </c>
      <c r="V35">
        <v>4</v>
      </c>
      <c r="W35">
        <v>2</v>
      </c>
      <c r="X35">
        <v>4</v>
      </c>
      <c r="Y35">
        <v>2</v>
      </c>
      <c r="Z35">
        <v>2</v>
      </c>
      <c r="AA35">
        <v>3</v>
      </c>
      <c r="AB35">
        <v>5</v>
      </c>
      <c r="AC35">
        <f t="shared" si="0"/>
        <v>35</v>
      </c>
      <c r="AD35">
        <f t="shared" si="1"/>
        <v>35</v>
      </c>
      <c r="AE35">
        <f t="shared" si="2"/>
        <v>70</v>
      </c>
    </row>
    <row r="36" spans="1:31" x14ac:dyDescent="0.25">
      <c r="A36">
        <v>28</v>
      </c>
      <c r="B36">
        <v>35</v>
      </c>
      <c r="C36">
        <v>2004</v>
      </c>
      <c r="D36">
        <v>2014</v>
      </c>
      <c r="E36">
        <v>2014</v>
      </c>
      <c r="F36">
        <v>8</v>
      </c>
      <c r="G36">
        <v>4</v>
      </c>
      <c r="H36">
        <v>4</v>
      </c>
      <c r="I36">
        <v>1</v>
      </c>
      <c r="J36">
        <v>2</v>
      </c>
      <c r="K36">
        <v>1</v>
      </c>
      <c r="L36">
        <v>1</v>
      </c>
      <c r="M36">
        <v>2</v>
      </c>
      <c r="N36">
        <v>1</v>
      </c>
      <c r="O36">
        <v>1</v>
      </c>
      <c r="P36">
        <v>2</v>
      </c>
      <c r="Q36">
        <v>4</v>
      </c>
      <c r="R36">
        <v>1</v>
      </c>
      <c r="S36">
        <v>1</v>
      </c>
      <c r="T36">
        <v>2</v>
      </c>
      <c r="U36">
        <v>4</v>
      </c>
      <c r="V36">
        <v>1</v>
      </c>
      <c r="W36">
        <v>1</v>
      </c>
      <c r="X36">
        <v>1</v>
      </c>
      <c r="Y36">
        <v>1</v>
      </c>
      <c r="Z36">
        <v>1</v>
      </c>
      <c r="AA36">
        <v>4</v>
      </c>
      <c r="AB36">
        <v>2</v>
      </c>
      <c r="AC36">
        <f t="shared" si="0"/>
        <v>17</v>
      </c>
      <c r="AD36">
        <f t="shared" si="1"/>
        <v>25</v>
      </c>
      <c r="AE36">
        <f t="shared" si="2"/>
        <v>42</v>
      </c>
    </row>
    <row r="37" spans="1:31" x14ac:dyDescent="0.25">
      <c r="A37">
        <v>29</v>
      </c>
      <c r="B37">
        <v>60</v>
      </c>
      <c r="C37">
        <v>1985</v>
      </c>
      <c r="D37">
        <v>1985</v>
      </c>
      <c r="E37">
        <v>2013</v>
      </c>
      <c r="F37">
        <v>9</v>
      </c>
      <c r="G37">
        <v>5</v>
      </c>
      <c r="H37">
        <v>4</v>
      </c>
      <c r="I37">
        <v>2</v>
      </c>
      <c r="J37">
        <v>2</v>
      </c>
      <c r="K37">
        <v>4</v>
      </c>
      <c r="L37">
        <v>3</v>
      </c>
      <c r="M37">
        <v>2</v>
      </c>
      <c r="N37">
        <v>3</v>
      </c>
      <c r="O37">
        <v>2</v>
      </c>
      <c r="P37">
        <v>2</v>
      </c>
      <c r="Q37">
        <v>2</v>
      </c>
      <c r="R37">
        <v>2</v>
      </c>
      <c r="S37">
        <v>1</v>
      </c>
      <c r="T37">
        <v>3</v>
      </c>
      <c r="U37">
        <v>3</v>
      </c>
      <c r="V37">
        <v>2</v>
      </c>
      <c r="W37">
        <v>1</v>
      </c>
      <c r="X37">
        <v>3</v>
      </c>
      <c r="Y37">
        <v>3</v>
      </c>
      <c r="Z37">
        <v>2</v>
      </c>
      <c r="AA37">
        <v>3</v>
      </c>
      <c r="AB37">
        <v>4</v>
      </c>
      <c r="AC37">
        <f t="shared" si="0"/>
        <v>33</v>
      </c>
      <c r="AD37">
        <f t="shared" si="1"/>
        <v>25</v>
      </c>
      <c r="AE37">
        <f t="shared" si="2"/>
        <v>58</v>
      </c>
    </row>
    <row r="38" spans="1:31" x14ac:dyDescent="0.25">
      <c r="A38">
        <v>31</v>
      </c>
      <c r="B38">
        <v>39</v>
      </c>
      <c r="C38">
        <v>2002</v>
      </c>
      <c r="D38">
        <v>2011</v>
      </c>
      <c r="E38">
        <v>2011</v>
      </c>
      <c r="F38">
        <v>8</v>
      </c>
      <c r="G38">
        <v>4</v>
      </c>
      <c r="H38">
        <v>3</v>
      </c>
      <c r="I38">
        <v>3</v>
      </c>
      <c r="J38">
        <v>2</v>
      </c>
      <c r="K38">
        <v>2</v>
      </c>
      <c r="L38">
        <v>3</v>
      </c>
      <c r="M38">
        <v>2</v>
      </c>
      <c r="N38">
        <v>2</v>
      </c>
      <c r="O38">
        <v>2</v>
      </c>
      <c r="P38">
        <v>1</v>
      </c>
      <c r="Q38">
        <v>2</v>
      </c>
      <c r="R38">
        <v>2</v>
      </c>
      <c r="S38">
        <v>1</v>
      </c>
      <c r="T38">
        <v>4</v>
      </c>
      <c r="U38">
        <v>4</v>
      </c>
      <c r="V38">
        <v>2</v>
      </c>
      <c r="W38">
        <v>2</v>
      </c>
      <c r="X38">
        <v>3</v>
      </c>
      <c r="Y38">
        <v>3</v>
      </c>
      <c r="Z38">
        <v>2</v>
      </c>
      <c r="AA38">
        <v>4</v>
      </c>
      <c r="AB38">
        <v>4</v>
      </c>
      <c r="AC38">
        <f t="shared" si="0"/>
        <v>30</v>
      </c>
      <c r="AD38">
        <f t="shared" si="1"/>
        <v>27</v>
      </c>
      <c r="AE38">
        <f t="shared" si="2"/>
        <v>57</v>
      </c>
    </row>
    <row r="39" spans="1:31" x14ac:dyDescent="0.25">
      <c r="A39">
        <v>34</v>
      </c>
      <c r="C39">
        <v>1985</v>
      </c>
      <c r="D39">
        <v>1987</v>
      </c>
      <c r="E39">
        <v>1995</v>
      </c>
      <c r="F39">
        <v>10</v>
      </c>
      <c r="G39">
        <v>5</v>
      </c>
      <c r="H39">
        <v>2</v>
      </c>
      <c r="I39">
        <v>1</v>
      </c>
      <c r="J39">
        <v>1</v>
      </c>
      <c r="L39">
        <v>1</v>
      </c>
      <c r="M39">
        <v>1</v>
      </c>
      <c r="N39">
        <v>1</v>
      </c>
      <c r="O39">
        <v>1</v>
      </c>
      <c r="P39">
        <v>1</v>
      </c>
      <c r="Q39">
        <v>4</v>
      </c>
      <c r="R39">
        <v>1</v>
      </c>
      <c r="S39">
        <v>1</v>
      </c>
      <c r="T39">
        <v>2</v>
      </c>
      <c r="U39">
        <v>5</v>
      </c>
      <c r="V39">
        <v>2</v>
      </c>
      <c r="W39">
        <v>1</v>
      </c>
      <c r="X39">
        <v>2</v>
      </c>
      <c r="Y39">
        <v>2</v>
      </c>
      <c r="Z39">
        <v>2</v>
      </c>
      <c r="AA39">
        <v>4</v>
      </c>
      <c r="AB39">
        <v>2</v>
      </c>
      <c r="AC39">
        <f t="shared" si="0"/>
        <v>19</v>
      </c>
      <c r="AD39">
        <f t="shared" si="1"/>
        <v>23</v>
      </c>
      <c r="AE39">
        <f t="shared" si="2"/>
        <v>42</v>
      </c>
    </row>
    <row r="40" spans="1:31" x14ac:dyDescent="0.25">
      <c r="A40">
        <v>65</v>
      </c>
      <c r="B40">
        <v>51</v>
      </c>
      <c r="C40">
        <v>1989</v>
      </c>
      <c r="D40">
        <v>2001</v>
      </c>
      <c r="E40">
        <v>2004</v>
      </c>
      <c r="F40">
        <v>8</v>
      </c>
      <c r="G40">
        <v>4</v>
      </c>
      <c r="H40">
        <v>3</v>
      </c>
      <c r="I40">
        <v>3</v>
      </c>
      <c r="J40">
        <v>3</v>
      </c>
      <c r="K40">
        <v>4</v>
      </c>
      <c r="L40">
        <v>2</v>
      </c>
      <c r="M40">
        <v>4</v>
      </c>
      <c r="N40">
        <v>5</v>
      </c>
      <c r="O40">
        <v>2</v>
      </c>
      <c r="P40">
        <v>3</v>
      </c>
      <c r="Q40">
        <v>4</v>
      </c>
      <c r="R40">
        <v>2</v>
      </c>
      <c r="S40">
        <v>1</v>
      </c>
      <c r="T40">
        <v>3</v>
      </c>
      <c r="U40">
        <v>4</v>
      </c>
      <c r="V40">
        <v>2</v>
      </c>
      <c r="W40">
        <v>2</v>
      </c>
      <c r="X40">
        <v>3</v>
      </c>
      <c r="Y40">
        <v>4</v>
      </c>
      <c r="Z40">
        <v>3</v>
      </c>
      <c r="AA40">
        <v>4</v>
      </c>
      <c r="AB40">
        <v>3</v>
      </c>
      <c r="AC40">
        <f t="shared" si="0"/>
        <v>38</v>
      </c>
      <c r="AD40">
        <f t="shared" si="1"/>
        <v>30</v>
      </c>
      <c r="AE40">
        <f t="shared" si="2"/>
        <v>68</v>
      </c>
    </row>
    <row r="41" spans="1:31" x14ac:dyDescent="0.25">
      <c r="A41">
        <v>66</v>
      </c>
      <c r="B41">
        <v>59</v>
      </c>
      <c r="C41">
        <v>1989</v>
      </c>
      <c r="D41">
        <v>1984</v>
      </c>
      <c r="E41">
        <v>2006</v>
      </c>
      <c r="F41">
        <v>7</v>
      </c>
      <c r="G41">
        <v>5</v>
      </c>
      <c r="H41">
        <v>4</v>
      </c>
      <c r="I41">
        <v>4</v>
      </c>
      <c r="J41">
        <v>4</v>
      </c>
      <c r="K41">
        <v>3</v>
      </c>
      <c r="L41">
        <v>4</v>
      </c>
      <c r="M41">
        <v>4</v>
      </c>
      <c r="N41">
        <v>4</v>
      </c>
      <c r="O41">
        <v>3</v>
      </c>
      <c r="P41">
        <v>3</v>
      </c>
      <c r="Q41">
        <v>4</v>
      </c>
      <c r="R41">
        <v>2</v>
      </c>
      <c r="S41">
        <v>3</v>
      </c>
      <c r="T41">
        <v>2</v>
      </c>
      <c r="U41">
        <v>3</v>
      </c>
      <c r="V41">
        <v>2</v>
      </c>
      <c r="W41">
        <v>2</v>
      </c>
      <c r="X41">
        <v>4</v>
      </c>
      <c r="Y41">
        <v>3</v>
      </c>
      <c r="Z41">
        <v>3</v>
      </c>
      <c r="AA41">
        <v>4</v>
      </c>
      <c r="AB41">
        <v>2</v>
      </c>
      <c r="AC41">
        <f t="shared" si="0"/>
        <v>38</v>
      </c>
      <c r="AD41">
        <f t="shared" si="1"/>
        <v>34</v>
      </c>
      <c r="AE41">
        <f t="shared" si="2"/>
        <v>72</v>
      </c>
    </row>
    <row r="42" spans="1:31" x14ac:dyDescent="0.25">
      <c r="A42">
        <v>101</v>
      </c>
      <c r="B42">
        <v>41</v>
      </c>
      <c r="C42">
        <v>2002</v>
      </c>
      <c r="D42">
        <v>2014</v>
      </c>
      <c r="E42">
        <v>2014</v>
      </c>
      <c r="F42">
        <v>9</v>
      </c>
      <c r="G42">
        <v>5</v>
      </c>
      <c r="H42">
        <v>2</v>
      </c>
      <c r="I42">
        <v>3</v>
      </c>
      <c r="J42">
        <v>3</v>
      </c>
      <c r="K42">
        <v>2</v>
      </c>
      <c r="L42">
        <v>1</v>
      </c>
      <c r="M42">
        <v>3</v>
      </c>
      <c r="N42">
        <v>2</v>
      </c>
      <c r="O42">
        <v>2</v>
      </c>
      <c r="P42">
        <v>3</v>
      </c>
      <c r="Q42">
        <v>3</v>
      </c>
      <c r="R42">
        <v>3</v>
      </c>
      <c r="S42">
        <v>1</v>
      </c>
      <c r="T42">
        <v>3</v>
      </c>
      <c r="U42">
        <v>4</v>
      </c>
      <c r="V42">
        <v>3</v>
      </c>
      <c r="W42">
        <v>1</v>
      </c>
      <c r="X42">
        <v>2</v>
      </c>
      <c r="Y42">
        <v>2</v>
      </c>
      <c r="Z42">
        <v>1</v>
      </c>
      <c r="AA42">
        <v>5</v>
      </c>
      <c r="AB42">
        <v>4</v>
      </c>
      <c r="AC42">
        <f t="shared" si="0"/>
        <v>30</v>
      </c>
      <c r="AD42">
        <f t="shared" si="1"/>
        <v>28</v>
      </c>
      <c r="AE42">
        <f t="shared" si="2"/>
        <v>58</v>
      </c>
    </row>
    <row r="43" spans="1:31" x14ac:dyDescent="0.25">
      <c r="A43">
        <v>123</v>
      </c>
      <c r="B43">
        <v>62</v>
      </c>
      <c r="C43">
        <v>1975</v>
      </c>
      <c r="D43">
        <v>1976</v>
      </c>
      <c r="E43">
        <v>1976</v>
      </c>
      <c r="F43">
        <v>8</v>
      </c>
      <c r="G43">
        <v>5</v>
      </c>
      <c r="H43">
        <v>3</v>
      </c>
      <c r="I43">
        <v>3</v>
      </c>
      <c r="J43">
        <v>3</v>
      </c>
      <c r="K43">
        <v>5</v>
      </c>
      <c r="L43">
        <v>3</v>
      </c>
      <c r="M43">
        <v>3</v>
      </c>
      <c r="N43">
        <v>1</v>
      </c>
      <c r="O43">
        <v>1</v>
      </c>
      <c r="P43">
        <v>1</v>
      </c>
      <c r="Q43">
        <v>5</v>
      </c>
      <c r="R43">
        <v>1</v>
      </c>
      <c r="S43">
        <v>1</v>
      </c>
      <c r="T43">
        <v>1</v>
      </c>
      <c r="U43">
        <v>5</v>
      </c>
      <c r="V43">
        <v>3</v>
      </c>
      <c r="W43">
        <v>1</v>
      </c>
      <c r="X43">
        <v>3</v>
      </c>
      <c r="Y43">
        <v>2</v>
      </c>
      <c r="Z43">
        <v>2</v>
      </c>
      <c r="AA43">
        <v>4</v>
      </c>
      <c r="AB43">
        <v>3</v>
      </c>
      <c r="AC43">
        <f t="shared" si="0"/>
        <v>28</v>
      </c>
      <c r="AD43">
        <f t="shared" si="1"/>
        <v>31</v>
      </c>
      <c r="AE43">
        <f t="shared" si="2"/>
        <v>59</v>
      </c>
    </row>
    <row r="44" spans="1:31" x14ac:dyDescent="0.25">
      <c r="A44">
        <v>129</v>
      </c>
      <c r="B44">
        <v>49</v>
      </c>
      <c r="C44">
        <v>1989</v>
      </c>
      <c r="D44">
        <v>2001</v>
      </c>
      <c r="E44">
        <v>2001</v>
      </c>
      <c r="F44">
        <v>9</v>
      </c>
      <c r="G44">
        <v>4</v>
      </c>
      <c r="H44">
        <v>3</v>
      </c>
      <c r="I44">
        <v>4</v>
      </c>
      <c r="J44">
        <v>4</v>
      </c>
      <c r="K44">
        <v>3</v>
      </c>
      <c r="L44">
        <v>5</v>
      </c>
      <c r="M44">
        <v>4</v>
      </c>
      <c r="N44">
        <v>3</v>
      </c>
      <c r="O44">
        <v>2</v>
      </c>
      <c r="P44">
        <v>1</v>
      </c>
      <c r="Q44">
        <v>5</v>
      </c>
      <c r="R44">
        <v>2</v>
      </c>
      <c r="S44">
        <v>2</v>
      </c>
      <c r="T44">
        <v>2</v>
      </c>
      <c r="U44">
        <v>3</v>
      </c>
      <c r="V44">
        <v>4</v>
      </c>
      <c r="W44">
        <v>2</v>
      </c>
      <c r="X44">
        <v>2</v>
      </c>
      <c r="Y44">
        <v>1</v>
      </c>
      <c r="Z44">
        <v>1</v>
      </c>
      <c r="AA44">
        <v>4</v>
      </c>
      <c r="AB44">
        <v>3</v>
      </c>
      <c r="AC44">
        <f t="shared" si="0"/>
        <v>28</v>
      </c>
      <c r="AD44">
        <f t="shared" si="1"/>
        <v>36</v>
      </c>
      <c r="AE44">
        <f t="shared" si="2"/>
        <v>64</v>
      </c>
    </row>
    <row r="45" spans="1:31" x14ac:dyDescent="0.25">
      <c r="A45">
        <v>133</v>
      </c>
      <c r="B45">
        <v>38</v>
      </c>
      <c r="C45">
        <v>2001</v>
      </c>
      <c r="D45">
        <v>2008</v>
      </c>
      <c r="E45">
        <v>2008</v>
      </c>
      <c r="F45">
        <v>8</v>
      </c>
      <c r="G45">
        <v>5</v>
      </c>
      <c r="H45">
        <v>4</v>
      </c>
      <c r="I45">
        <v>2</v>
      </c>
      <c r="J45">
        <v>3</v>
      </c>
      <c r="K45">
        <v>4</v>
      </c>
      <c r="L45">
        <v>4</v>
      </c>
      <c r="M45">
        <v>4</v>
      </c>
      <c r="N45">
        <v>3</v>
      </c>
      <c r="O45">
        <v>1</v>
      </c>
      <c r="P45">
        <v>1</v>
      </c>
      <c r="Q45">
        <v>4</v>
      </c>
      <c r="R45">
        <v>2</v>
      </c>
      <c r="S45">
        <v>1</v>
      </c>
      <c r="T45">
        <v>1</v>
      </c>
      <c r="U45">
        <v>4</v>
      </c>
      <c r="V45">
        <v>2</v>
      </c>
      <c r="W45">
        <v>1</v>
      </c>
      <c r="X45">
        <v>2</v>
      </c>
      <c r="Y45">
        <v>1</v>
      </c>
      <c r="Z45">
        <v>1</v>
      </c>
      <c r="AA45">
        <v>4</v>
      </c>
      <c r="AB45">
        <v>3</v>
      </c>
      <c r="AC45">
        <f t="shared" si="0"/>
        <v>26</v>
      </c>
      <c r="AD45">
        <f t="shared" si="1"/>
        <v>31</v>
      </c>
      <c r="AE45">
        <f t="shared" si="2"/>
        <v>57</v>
      </c>
    </row>
    <row r="46" spans="1:31" x14ac:dyDescent="0.25">
      <c r="A46">
        <v>9</v>
      </c>
      <c r="B46">
        <v>41</v>
      </c>
      <c r="C46">
        <v>1998</v>
      </c>
      <c r="D46">
        <v>1999</v>
      </c>
      <c r="E46">
        <v>2001</v>
      </c>
      <c r="F46">
        <v>8</v>
      </c>
      <c r="G46">
        <v>2</v>
      </c>
      <c r="H46">
        <v>4</v>
      </c>
      <c r="I46">
        <v>1</v>
      </c>
      <c r="J46">
        <v>4</v>
      </c>
      <c r="K46">
        <v>3</v>
      </c>
      <c r="L46">
        <v>2</v>
      </c>
      <c r="M46">
        <v>5</v>
      </c>
      <c r="N46">
        <v>2</v>
      </c>
      <c r="O46">
        <v>1</v>
      </c>
      <c r="P46">
        <v>1</v>
      </c>
      <c r="Q46">
        <v>3</v>
      </c>
      <c r="R46">
        <v>3</v>
      </c>
      <c r="S46">
        <v>2</v>
      </c>
      <c r="U46">
        <v>4</v>
      </c>
      <c r="V46">
        <v>3</v>
      </c>
      <c r="W46">
        <v>2</v>
      </c>
      <c r="X46">
        <v>1</v>
      </c>
      <c r="Y46">
        <v>3</v>
      </c>
      <c r="Z46">
        <v>2</v>
      </c>
      <c r="AA46">
        <v>4</v>
      </c>
      <c r="AB46">
        <v>3</v>
      </c>
      <c r="AC46">
        <f t="shared" si="0"/>
        <v>24</v>
      </c>
      <c r="AD46">
        <f t="shared" si="1"/>
        <v>31</v>
      </c>
      <c r="AE46">
        <f t="shared" si="2"/>
        <v>55</v>
      </c>
    </row>
    <row r="47" spans="1:31" x14ac:dyDescent="0.25">
      <c r="A47">
        <v>136</v>
      </c>
      <c r="B47">
        <v>38</v>
      </c>
      <c r="C47">
        <v>2002</v>
      </c>
      <c r="D47">
        <v>2002</v>
      </c>
      <c r="E47">
        <v>2002</v>
      </c>
      <c r="F47">
        <v>7</v>
      </c>
      <c r="G47">
        <v>4</v>
      </c>
      <c r="H47">
        <v>4</v>
      </c>
      <c r="I47">
        <v>2</v>
      </c>
      <c r="J47">
        <v>4</v>
      </c>
      <c r="K47">
        <v>2</v>
      </c>
      <c r="L47">
        <v>2</v>
      </c>
      <c r="M47">
        <v>4</v>
      </c>
      <c r="N47">
        <v>4</v>
      </c>
      <c r="O47">
        <v>2</v>
      </c>
      <c r="P47">
        <v>2</v>
      </c>
      <c r="Q47">
        <v>2</v>
      </c>
      <c r="R47">
        <v>1</v>
      </c>
      <c r="S47">
        <v>1</v>
      </c>
      <c r="T47">
        <v>2</v>
      </c>
      <c r="U47">
        <v>2</v>
      </c>
      <c r="V47">
        <v>2</v>
      </c>
      <c r="W47">
        <v>1</v>
      </c>
      <c r="X47">
        <v>2</v>
      </c>
      <c r="Y47">
        <v>2</v>
      </c>
      <c r="Z47">
        <v>2</v>
      </c>
      <c r="AA47">
        <v>5</v>
      </c>
      <c r="AB47">
        <v>2</v>
      </c>
      <c r="AC47">
        <f t="shared" si="0"/>
        <v>26</v>
      </c>
      <c r="AD47">
        <f t="shared" si="1"/>
        <v>28</v>
      </c>
      <c r="AE47">
        <f t="shared" si="2"/>
        <v>54</v>
      </c>
    </row>
    <row r="48" spans="1:31" x14ac:dyDescent="0.25">
      <c r="A48">
        <v>137</v>
      </c>
      <c r="B48">
        <v>46</v>
      </c>
      <c r="C48">
        <v>1995</v>
      </c>
      <c r="D48">
        <v>2004</v>
      </c>
      <c r="E48">
        <v>2004</v>
      </c>
      <c r="F48">
        <v>7</v>
      </c>
      <c r="G48">
        <v>4</v>
      </c>
      <c r="H48">
        <v>3</v>
      </c>
      <c r="I48">
        <v>3</v>
      </c>
      <c r="J48">
        <v>2</v>
      </c>
      <c r="K48">
        <v>4</v>
      </c>
      <c r="L48">
        <v>4</v>
      </c>
      <c r="M48">
        <v>2</v>
      </c>
      <c r="N48">
        <v>1</v>
      </c>
      <c r="O48">
        <v>1</v>
      </c>
      <c r="P48">
        <v>3</v>
      </c>
      <c r="Q48">
        <v>5</v>
      </c>
      <c r="R48">
        <v>1</v>
      </c>
      <c r="S48">
        <v>1</v>
      </c>
      <c r="T48">
        <v>1</v>
      </c>
      <c r="U48">
        <v>3</v>
      </c>
      <c r="V48">
        <v>1</v>
      </c>
      <c r="W48">
        <v>1</v>
      </c>
      <c r="X48">
        <v>4</v>
      </c>
      <c r="Y48">
        <v>3</v>
      </c>
      <c r="Z48">
        <v>2</v>
      </c>
      <c r="AA48">
        <v>5</v>
      </c>
      <c r="AB48">
        <v>3</v>
      </c>
      <c r="AC48">
        <f t="shared" si="0"/>
        <v>30</v>
      </c>
      <c r="AD48">
        <f t="shared" si="1"/>
        <v>27</v>
      </c>
      <c r="AE48">
        <f t="shared" si="2"/>
        <v>57</v>
      </c>
    </row>
    <row r="49" spans="1:31" x14ac:dyDescent="0.25">
      <c r="A49">
        <v>138</v>
      </c>
      <c r="B49">
        <v>49</v>
      </c>
      <c r="C49">
        <v>1989</v>
      </c>
      <c r="D49">
        <v>1998</v>
      </c>
      <c r="E49">
        <v>1999</v>
      </c>
      <c r="F49">
        <v>8</v>
      </c>
      <c r="G49">
        <v>5</v>
      </c>
      <c r="H49">
        <v>2</v>
      </c>
      <c r="I49">
        <v>1</v>
      </c>
      <c r="J49">
        <v>1</v>
      </c>
      <c r="K49">
        <v>2</v>
      </c>
      <c r="L49">
        <v>2</v>
      </c>
      <c r="M49">
        <v>4</v>
      </c>
      <c r="N49">
        <v>2</v>
      </c>
      <c r="O49">
        <v>1</v>
      </c>
      <c r="P49">
        <v>2</v>
      </c>
      <c r="Q49">
        <v>4</v>
      </c>
      <c r="R49">
        <v>1</v>
      </c>
      <c r="S49">
        <v>1</v>
      </c>
      <c r="T49">
        <v>3</v>
      </c>
      <c r="U49">
        <v>3</v>
      </c>
      <c r="V49">
        <v>2</v>
      </c>
      <c r="W49">
        <v>2</v>
      </c>
      <c r="X49">
        <v>2</v>
      </c>
      <c r="Y49">
        <v>2</v>
      </c>
      <c r="Z49">
        <v>2</v>
      </c>
      <c r="AA49">
        <v>4</v>
      </c>
      <c r="AB49">
        <v>3</v>
      </c>
      <c r="AC49">
        <f t="shared" si="0"/>
        <v>25</v>
      </c>
      <c r="AD49">
        <f t="shared" si="1"/>
        <v>26</v>
      </c>
      <c r="AE49">
        <f t="shared" si="2"/>
        <v>51</v>
      </c>
    </row>
    <row r="50" spans="1:31" x14ac:dyDescent="0.25">
      <c r="A50">
        <v>42</v>
      </c>
      <c r="B50">
        <v>45</v>
      </c>
      <c r="C50">
        <v>2005</v>
      </c>
      <c r="D50">
        <v>2009</v>
      </c>
      <c r="E50">
        <v>2013</v>
      </c>
      <c r="F50">
        <v>9</v>
      </c>
      <c r="G50">
        <v>5</v>
      </c>
      <c r="H50">
        <v>3</v>
      </c>
      <c r="I50">
        <v>2</v>
      </c>
      <c r="J50">
        <v>2</v>
      </c>
      <c r="K50">
        <v>2</v>
      </c>
      <c r="L50">
        <v>4</v>
      </c>
      <c r="M50">
        <v>3</v>
      </c>
      <c r="N50">
        <v>1</v>
      </c>
      <c r="O50">
        <v>2</v>
      </c>
      <c r="P50">
        <v>1</v>
      </c>
      <c r="Q50">
        <v>2</v>
      </c>
      <c r="R50">
        <v>2</v>
      </c>
      <c r="S50">
        <v>1</v>
      </c>
      <c r="AC50">
        <f t="shared" si="0"/>
        <v>15</v>
      </c>
      <c r="AD50">
        <f t="shared" si="1"/>
        <v>15</v>
      </c>
      <c r="AE50">
        <f t="shared" si="2"/>
        <v>30</v>
      </c>
    </row>
    <row r="51" spans="1:31" x14ac:dyDescent="0.25">
      <c r="A51">
        <v>43</v>
      </c>
      <c r="B51">
        <v>45</v>
      </c>
      <c r="C51">
        <v>1993</v>
      </c>
      <c r="D51">
        <v>2002</v>
      </c>
      <c r="E51">
        <v>2002</v>
      </c>
      <c r="F51">
        <v>6</v>
      </c>
      <c r="G51">
        <v>4</v>
      </c>
      <c r="H51">
        <v>3</v>
      </c>
      <c r="I51">
        <v>1</v>
      </c>
      <c r="J51">
        <v>1</v>
      </c>
      <c r="K51">
        <v>2</v>
      </c>
      <c r="L51">
        <v>3</v>
      </c>
      <c r="M51">
        <v>2</v>
      </c>
      <c r="N51">
        <v>2</v>
      </c>
      <c r="O51">
        <v>3</v>
      </c>
      <c r="P51">
        <v>2</v>
      </c>
      <c r="Q51">
        <v>2</v>
      </c>
      <c r="R51">
        <v>1</v>
      </c>
      <c r="S51">
        <v>1</v>
      </c>
      <c r="T51">
        <v>4</v>
      </c>
      <c r="U51">
        <v>3</v>
      </c>
      <c r="V51">
        <v>1</v>
      </c>
      <c r="W51">
        <v>1</v>
      </c>
      <c r="X51">
        <v>4</v>
      </c>
      <c r="Y51">
        <v>4</v>
      </c>
      <c r="Z51">
        <v>2</v>
      </c>
      <c r="AA51">
        <v>2</v>
      </c>
      <c r="AB51">
        <v>4</v>
      </c>
      <c r="AC51">
        <f t="shared" si="0"/>
        <v>30</v>
      </c>
      <c r="AD51">
        <f t="shared" si="1"/>
        <v>22</v>
      </c>
      <c r="AE51">
        <f t="shared" si="2"/>
        <v>52</v>
      </c>
    </row>
    <row r="52" spans="1:31" x14ac:dyDescent="0.25">
      <c r="A52">
        <v>46</v>
      </c>
      <c r="B52">
        <v>38</v>
      </c>
      <c r="C52">
        <v>2001</v>
      </c>
      <c r="D52">
        <v>2001</v>
      </c>
      <c r="E52">
        <v>2008</v>
      </c>
      <c r="F52">
        <v>8</v>
      </c>
      <c r="G52">
        <v>5</v>
      </c>
      <c r="H52">
        <v>4</v>
      </c>
      <c r="I52">
        <v>3</v>
      </c>
      <c r="J52">
        <v>4</v>
      </c>
      <c r="K52">
        <v>3</v>
      </c>
      <c r="L52">
        <v>3</v>
      </c>
      <c r="M52">
        <v>4</v>
      </c>
      <c r="N52">
        <v>3</v>
      </c>
      <c r="O52">
        <v>2</v>
      </c>
      <c r="P52">
        <v>2</v>
      </c>
      <c r="Q52">
        <v>4</v>
      </c>
      <c r="R52">
        <v>2</v>
      </c>
      <c r="S52">
        <v>2</v>
      </c>
      <c r="T52">
        <v>3</v>
      </c>
      <c r="U52">
        <v>4</v>
      </c>
      <c r="V52">
        <v>2</v>
      </c>
      <c r="W52">
        <v>1</v>
      </c>
      <c r="X52">
        <v>1</v>
      </c>
      <c r="Y52">
        <v>3</v>
      </c>
      <c r="Z52">
        <v>3</v>
      </c>
      <c r="AA52">
        <v>5</v>
      </c>
      <c r="AB52">
        <v>2</v>
      </c>
      <c r="AC52">
        <f t="shared" si="0"/>
        <v>30</v>
      </c>
      <c r="AD52">
        <f t="shared" si="1"/>
        <v>35</v>
      </c>
      <c r="AE52">
        <f t="shared" si="2"/>
        <v>65</v>
      </c>
    </row>
    <row r="53" spans="1:31" x14ac:dyDescent="0.25">
      <c r="A53">
        <v>48</v>
      </c>
      <c r="B53">
        <v>34</v>
      </c>
      <c r="C53">
        <v>2007</v>
      </c>
      <c r="D53">
        <v>2007</v>
      </c>
      <c r="E53">
        <v>2011</v>
      </c>
      <c r="F53">
        <v>8</v>
      </c>
      <c r="G53">
        <v>4</v>
      </c>
      <c r="H53">
        <v>2</v>
      </c>
      <c r="I53">
        <v>2</v>
      </c>
      <c r="J53">
        <v>3</v>
      </c>
      <c r="K53">
        <v>3</v>
      </c>
      <c r="L53">
        <v>5</v>
      </c>
      <c r="M53">
        <v>4</v>
      </c>
      <c r="N53">
        <v>2</v>
      </c>
      <c r="O53">
        <v>1</v>
      </c>
      <c r="P53">
        <v>1</v>
      </c>
      <c r="Q53">
        <v>5</v>
      </c>
      <c r="R53">
        <v>3</v>
      </c>
      <c r="S53">
        <v>2</v>
      </c>
      <c r="T53">
        <v>3</v>
      </c>
      <c r="U53">
        <v>4</v>
      </c>
      <c r="V53">
        <v>4</v>
      </c>
      <c r="W53">
        <v>2</v>
      </c>
      <c r="X53">
        <v>4</v>
      </c>
      <c r="Y53">
        <v>2</v>
      </c>
      <c r="Z53">
        <v>4</v>
      </c>
      <c r="AA53">
        <v>4</v>
      </c>
      <c r="AB53">
        <v>2</v>
      </c>
      <c r="AC53">
        <f t="shared" si="0"/>
        <v>30</v>
      </c>
      <c r="AD53">
        <f t="shared" si="1"/>
        <v>36</v>
      </c>
      <c r="AE53">
        <f t="shared" si="2"/>
        <v>66</v>
      </c>
    </row>
    <row r="54" spans="1:31" x14ac:dyDescent="0.25">
      <c r="A54">
        <v>49</v>
      </c>
      <c r="B54">
        <v>37</v>
      </c>
      <c r="C54">
        <v>2005</v>
      </c>
      <c r="D54">
        <v>2002</v>
      </c>
      <c r="E54">
        <v>2005</v>
      </c>
      <c r="F54">
        <v>8</v>
      </c>
      <c r="G54">
        <v>5</v>
      </c>
      <c r="H54">
        <v>4</v>
      </c>
      <c r="I54">
        <v>2</v>
      </c>
      <c r="J54">
        <v>3</v>
      </c>
      <c r="K54">
        <v>3</v>
      </c>
      <c r="L54">
        <v>5</v>
      </c>
      <c r="M54">
        <v>4</v>
      </c>
      <c r="N54">
        <v>4</v>
      </c>
      <c r="O54">
        <v>2</v>
      </c>
      <c r="P54">
        <v>1</v>
      </c>
      <c r="Q54">
        <v>4</v>
      </c>
      <c r="R54">
        <v>1</v>
      </c>
      <c r="S54">
        <v>1</v>
      </c>
      <c r="T54">
        <v>3</v>
      </c>
      <c r="U54">
        <v>2</v>
      </c>
      <c r="V54">
        <v>1</v>
      </c>
      <c r="W54">
        <v>2</v>
      </c>
      <c r="X54">
        <v>2</v>
      </c>
      <c r="Y54">
        <v>2</v>
      </c>
      <c r="Z54">
        <v>1</v>
      </c>
      <c r="AA54">
        <v>5</v>
      </c>
      <c r="AB54">
        <v>2</v>
      </c>
      <c r="AC54">
        <f t="shared" si="0"/>
        <v>27</v>
      </c>
      <c r="AD54">
        <f t="shared" si="1"/>
        <v>32</v>
      </c>
      <c r="AE54">
        <f t="shared" si="2"/>
        <v>59</v>
      </c>
    </row>
    <row r="55" spans="1:31" x14ac:dyDescent="0.25">
      <c r="A55">
        <v>68</v>
      </c>
      <c r="B55">
        <v>46</v>
      </c>
      <c r="C55">
        <v>1997</v>
      </c>
      <c r="D55">
        <v>1997</v>
      </c>
      <c r="E55">
        <v>1997</v>
      </c>
      <c r="F55">
        <v>10</v>
      </c>
      <c r="G55">
        <v>4</v>
      </c>
      <c r="H55">
        <v>2</v>
      </c>
      <c r="I55">
        <v>1</v>
      </c>
      <c r="J55">
        <v>4</v>
      </c>
      <c r="K55">
        <v>3</v>
      </c>
      <c r="L55">
        <v>2</v>
      </c>
      <c r="M55">
        <v>4</v>
      </c>
      <c r="N55">
        <v>1</v>
      </c>
      <c r="O55">
        <v>1</v>
      </c>
      <c r="P55">
        <v>1</v>
      </c>
      <c r="Q55">
        <v>3</v>
      </c>
      <c r="R55">
        <v>2</v>
      </c>
      <c r="T55">
        <v>2</v>
      </c>
      <c r="U55">
        <v>5</v>
      </c>
      <c r="V55">
        <v>4</v>
      </c>
      <c r="W55">
        <v>1</v>
      </c>
      <c r="X55">
        <v>1</v>
      </c>
      <c r="Y55">
        <v>1</v>
      </c>
      <c r="Z55">
        <v>1</v>
      </c>
      <c r="AA55">
        <v>5</v>
      </c>
      <c r="AB55">
        <v>2</v>
      </c>
      <c r="AC55">
        <f t="shared" si="0"/>
        <v>19</v>
      </c>
      <c r="AD55">
        <f t="shared" si="1"/>
        <v>31</v>
      </c>
      <c r="AE55">
        <f t="shared" si="2"/>
        <v>50</v>
      </c>
    </row>
    <row r="56" spans="1:31" x14ac:dyDescent="0.25">
      <c r="A56">
        <v>72</v>
      </c>
      <c r="B56">
        <v>44</v>
      </c>
      <c r="C56">
        <v>1997</v>
      </c>
      <c r="D56">
        <v>2001</v>
      </c>
      <c r="E56">
        <v>2005</v>
      </c>
      <c r="G56">
        <v>4</v>
      </c>
      <c r="H56">
        <v>3</v>
      </c>
      <c r="J56">
        <v>4</v>
      </c>
      <c r="K56">
        <v>5</v>
      </c>
      <c r="L56">
        <v>4</v>
      </c>
      <c r="M56">
        <v>3</v>
      </c>
      <c r="N56">
        <v>4</v>
      </c>
      <c r="O56">
        <v>2</v>
      </c>
      <c r="P56">
        <v>1</v>
      </c>
      <c r="Q56">
        <v>4</v>
      </c>
      <c r="R56">
        <v>1</v>
      </c>
      <c r="S56">
        <v>1</v>
      </c>
      <c r="T56">
        <v>3</v>
      </c>
      <c r="U56">
        <v>4</v>
      </c>
      <c r="V56">
        <v>4</v>
      </c>
      <c r="W56">
        <v>2</v>
      </c>
      <c r="X56">
        <v>2</v>
      </c>
      <c r="Y56">
        <v>2</v>
      </c>
      <c r="Z56">
        <v>3</v>
      </c>
      <c r="AA56">
        <v>4</v>
      </c>
      <c r="AB56">
        <v>4</v>
      </c>
      <c r="AC56">
        <f t="shared" si="0"/>
        <v>30</v>
      </c>
      <c r="AD56">
        <f t="shared" si="1"/>
        <v>34</v>
      </c>
      <c r="AE56">
        <f t="shared" si="2"/>
        <v>64</v>
      </c>
    </row>
    <row r="57" spans="1:31" x14ac:dyDescent="0.25">
      <c r="A57">
        <v>106</v>
      </c>
      <c r="B57">
        <v>53</v>
      </c>
      <c r="C57">
        <v>1986</v>
      </c>
      <c r="D57">
        <v>1998</v>
      </c>
      <c r="E57">
        <v>2007</v>
      </c>
      <c r="F57">
        <v>8</v>
      </c>
      <c r="G57">
        <v>4</v>
      </c>
      <c r="H57">
        <v>3</v>
      </c>
      <c r="I57">
        <v>1</v>
      </c>
      <c r="J57">
        <v>2</v>
      </c>
      <c r="K57">
        <v>1</v>
      </c>
      <c r="L57">
        <v>5</v>
      </c>
      <c r="M57">
        <v>3</v>
      </c>
      <c r="N57">
        <v>1</v>
      </c>
      <c r="O57">
        <v>2</v>
      </c>
      <c r="P57">
        <v>2</v>
      </c>
      <c r="Q57">
        <v>5</v>
      </c>
      <c r="R57">
        <v>1</v>
      </c>
      <c r="S57">
        <v>1</v>
      </c>
      <c r="T57">
        <v>4</v>
      </c>
      <c r="U57">
        <v>3</v>
      </c>
      <c r="V57">
        <v>2</v>
      </c>
      <c r="W57">
        <v>1</v>
      </c>
      <c r="X57">
        <v>2</v>
      </c>
      <c r="Y57">
        <v>5</v>
      </c>
      <c r="Z57">
        <v>1</v>
      </c>
      <c r="AA57">
        <v>4</v>
      </c>
      <c r="AB57">
        <v>3</v>
      </c>
      <c r="AC57">
        <f t="shared" si="0"/>
        <v>24</v>
      </c>
      <c r="AD57">
        <f t="shared" si="1"/>
        <v>32</v>
      </c>
      <c r="AE57">
        <f t="shared" si="2"/>
        <v>56</v>
      </c>
    </row>
    <row r="58" spans="1:31" x14ac:dyDescent="0.25">
      <c r="A58">
        <v>122</v>
      </c>
      <c r="B58">
        <v>37</v>
      </c>
      <c r="C58">
        <v>2004</v>
      </c>
      <c r="D58">
        <v>2015</v>
      </c>
      <c r="E58">
        <v>2015</v>
      </c>
      <c r="F58">
        <v>8</v>
      </c>
      <c r="G58">
        <v>4</v>
      </c>
      <c r="H58">
        <v>3</v>
      </c>
      <c r="I58">
        <v>2</v>
      </c>
      <c r="J58">
        <v>5</v>
      </c>
      <c r="K58">
        <v>1</v>
      </c>
      <c r="L58">
        <v>3</v>
      </c>
      <c r="M58">
        <v>4</v>
      </c>
      <c r="N58">
        <v>4</v>
      </c>
      <c r="O58">
        <v>3</v>
      </c>
      <c r="P58">
        <v>2</v>
      </c>
      <c r="Q58">
        <v>4</v>
      </c>
      <c r="R58">
        <v>1</v>
      </c>
      <c r="S58">
        <v>1</v>
      </c>
      <c r="T58">
        <v>2</v>
      </c>
      <c r="U58">
        <v>3</v>
      </c>
      <c r="W58">
        <v>2</v>
      </c>
      <c r="X58">
        <v>3</v>
      </c>
      <c r="Y58">
        <v>4</v>
      </c>
      <c r="Z58">
        <v>2</v>
      </c>
      <c r="AA58">
        <v>5</v>
      </c>
      <c r="AB58">
        <v>5</v>
      </c>
      <c r="AC58">
        <f t="shared" si="0"/>
        <v>33</v>
      </c>
      <c r="AD58">
        <f t="shared" si="1"/>
        <v>30</v>
      </c>
      <c r="AE58">
        <f t="shared" si="2"/>
        <v>63</v>
      </c>
    </row>
    <row r="59" spans="1:31" x14ac:dyDescent="0.25">
      <c r="A59">
        <v>125</v>
      </c>
      <c r="B59">
        <v>39</v>
      </c>
      <c r="C59">
        <v>2001</v>
      </c>
      <c r="D59">
        <v>2015</v>
      </c>
      <c r="E59" s="50">
        <v>2015</v>
      </c>
      <c r="F59">
        <v>10</v>
      </c>
      <c r="G59">
        <v>4</v>
      </c>
      <c r="H59">
        <v>4</v>
      </c>
      <c r="I59">
        <v>3</v>
      </c>
      <c r="J59">
        <v>2</v>
      </c>
      <c r="K59">
        <v>4</v>
      </c>
      <c r="L59">
        <v>4</v>
      </c>
      <c r="M59">
        <v>4</v>
      </c>
      <c r="N59">
        <v>2</v>
      </c>
      <c r="O59">
        <v>2</v>
      </c>
      <c r="P59">
        <v>3</v>
      </c>
      <c r="Q59">
        <v>4</v>
      </c>
      <c r="R59">
        <v>2</v>
      </c>
      <c r="S59">
        <v>1</v>
      </c>
      <c r="T59">
        <v>5</v>
      </c>
      <c r="U59">
        <v>4</v>
      </c>
      <c r="V59">
        <v>2</v>
      </c>
      <c r="W59">
        <v>1</v>
      </c>
      <c r="X59">
        <v>2</v>
      </c>
      <c r="Y59">
        <v>4</v>
      </c>
      <c r="Z59">
        <v>1</v>
      </c>
      <c r="AA59">
        <v>4</v>
      </c>
      <c r="AB59">
        <v>1</v>
      </c>
      <c r="AC59">
        <f t="shared" si="0"/>
        <v>29</v>
      </c>
      <c r="AD59">
        <f t="shared" si="1"/>
        <v>34</v>
      </c>
      <c r="AE59">
        <f t="shared" si="2"/>
        <v>63</v>
      </c>
    </row>
    <row r="60" spans="1:31" x14ac:dyDescent="0.25">
      <c r="A60">
        <v>13</v>
      </c>
      <c r="B60">
        <v>27</v>
      </c>
      <c r="C60">
        <v>2014</v>
      </c>
      <c r="D60">
        <v>2015</v>
      </c>
      <c r="E60">
        <v>2016</v>
      </c>
      <c r="F60">
        <v>10</v>
      </c>
      <c r="G60">
        <v>4</v>
      </c>
      <c r="H60">
        <v>4</v>
      </c>
      <c r="I60">
        <v>4</v>
      </c>
      <c r="J60">
        <v>4</v>
      </c>
      <c r="K60">
        <v>3</v>
      </c>
      <c r="L60">
        <v>2</v>
      </c>
      <c r="M60">
        <v>5</v>
      </c>
      <c r="N60">
        <v>1</v>
      </c>
      <c r="O60">
        <v>1</v>
      </c>
      <c r="P60">
        <v>1</v>
      </c>
      <c r="Q60">
        <v>3</v>
      </c>
      <c r="R60">
        <v>1</v>
      </c>
      <c r="S60">
        <v>2</v>
      </c>
      <c r="T60">
        <v>1</v>
      </c>
      <c r="U60">
        <v>4</v>
      </c>
      <c r="V60">
        <v>2</v>
      </c>
      <c r="W60">
        <v>4</v>
      </c>
      <c r="X60">
        <v>2</v>
      </c>
      <c r="Y60">
        <v>1</v>
      </c>
      <c r="Z60">
        <v>2</v>
      </c>
      <c r="AA60">
        <v>4</v>
      </c>
      <c r="AB60">
        <v>3</v>
      </c>
      <c r="AC60">
        <f t="shared" si="0"/>
        <v>27</v>
      </c>
      <c r="AD60">
        <f t="shared" si="1"/>
        <v>31</v>
      </c>
      <c r="AE60">
        <f t="shared" si="2"/>
        <v>58</v>
      </c>
    </row>
    <row r="61" spans="1:31" x14ac:dyDescent="0.25">
      <c r="A61">
        <v>16</v>
      </c>
      <c r="B61">
        <v>63</v>
      </c>
      <c r="C61">
        <v>1976</v>
      </c>
      <c r="D61">
        <v>2001</v>
      </c>
      <c r="E61">
        <v>2001</v>
      </c>
      <c r="F61">
        <v>7</v>
      </c>
      <c r="G61">
        <v>4</v>
      </c>
      <c r="H61">
        <v>3</v>
      </c>
      <c r="I61">
        <v>3</v>
      </c>
      <c r="J61">
        <v>1</v>
      </c>
      <c r="K61">
        <v>2</v>
      </c>
      <c r="L61">
        <v>3</v>
      </c>
      <c r="M61">
        <v>3</v>
      </c>
      <c r="N61">
        <v>3</v>
      </c>
      <c r="O61">
        <v>3</v>
      </c>
      <c r="P61">
        <v>3</v>
      </c>
      <c r="Q61">
        <v>4</v>
      </c>
      <c r="R61">
        <v>2</v>
      </c>
      <c r="S61">
        <v>1</v>
      </c>
      <c r="T61">
        <v>2</v>
      </c>
      <c r="U61">
        <v>4</v>
      </c>
      <c r="V61">
        <v>3</v>
      </c>
      <c r="W61">
        <v>2</v>
      </c>
      <c r="X61">
        <v>3</v>
      </c>
      <c r="Z61">
        <v>2</v>
      </c>
      <c r="AA61">
        <v>3</v>
      </c>
      <c r="AB61">
        <v>4</v>
      </c>
      <c r="AC61">
        <f t="shared" si="0"/>
        <v>31</v>
      </c>
      <c r="AD61">
        <f t="shared" si="1"/>
        <v>27</v>
      </c>
      <c r="AE61">
        <f t="shared" si="2"/>
        <v>58</v>
      </c>
    </row>
    <row r="62" spans="1:31" x14ac:dyDescent="0.25">
      <c r="A62">
        <v>24</v>
      </c>
      <c r="B62">
        <v>37</v>
      </c>
      <c r="C62">
        <v>2002</v>
      </c>
      <c r="D62">
        <v>2014</v>
      </c>
      <c r="E62">
        <v>2014</v>
      </c>
      <c r="F62">
        <v>8</v>
      </c>
      <c r="G62">
        <v>4</v>
      </c>
      <c r="H62">
        <v>4</v>
      </c>
      <c r="I62">
        <v>2</v>
      </c>
      <c r="J62">
        <v>3</v>
      </c>
      <c r="K62">
        <v>2</v>
      </c>
      <c r="L62">
        <v>4</v>
      </c>
      <c r="M62">
        <v>4</v>
      </c>
      <c r="N62">
        <v>3</v>
      </c>
      <c r="O62">
        <v>2</v>
      </c>
      <c r="P62">
        <v>1</v>
      </c>
      <c r="Q62">
        <v>4</v>
      </c>
      <c r="R62">
        <v>1</v>
      </c>
      <c r="S62">
        <v>1</v>
      </c>
      <c r="T62">
        <v>3</v>
      </c>
      <c r="U62">
        <v>4</v>
      </c>
      <c r="V62">
        <v>4</v>
      </c>
      <c r="W62">
        <v>1</v>
      </c>
      <c r="X62">
        <v>4</v>
      </c>
      <c r="Y62">
        <v>2</v>
      </c>
      <c r="Z62">
        <v>3</v>
      </c>
      <c r="AA62">
        <v>4</v>
      </c>
      <c r="AB62">
        <v>3</v>
      </c>
      <c r="AC62">
        <f t="shared" si="0"/>
        <v>28</v>
      </c>
      <c r="AD62">
        <f t="shared" si="1"/>
        <v>35</v>
      </c>
      <c r="AE62">
        <f t="shared" si="2"/>
        <v>63</v>
      </c>
    </row>
    <row r="63" spans="1:31" x14ac:dyDescent="0.25">
      <c r="A63">
        <v>27</v>
      </c>
      <c r="B63">
        <v>39</v>
      </c>
      <c r="C63">
        <v>2004</v>
      </c>
      <c r="D63">
        <v>2010</v>
      </c>
      <c r="E63">
        <v>2010</v>
      </c>
      <c r="F63">
        <v>8</v>
      </c>
      <c r="G63">
        <v>4</v>
      </c>
      <c r="H63">
        <v>3</v>
      </c>
      <c r="I63">
        <v>2</v>
      </c>
      <c r="J63">
        <v>4</v>
      </c>
      <c r="K63">
        <v>3</v>
      </c>
      <c r="L63">
        <v>4</v>
      </c>
      <c r="M63">
        <v>5</v>
      </c>
      <c r="N63">
        <v>2</v>
      </c>
      <c r="O63">
        <v>1</v>
      </c>
      <c r="P63">
        <v>1</v>
      </c>
      <c r="Q63">
        <v>5</v>
      </c>
      <c r="R63">
        <v>1</v>
      </c>
      <c r="S63">
        <v>1</v>
      </c>
      <c r="T63">
        <v>1</v>
      </c>
      <c r="U63">
        <v>4</v>
      </c>
      <c r="V63">
        <v>3</v>
      </c>
      <c r="W63">
        <v>2</v>
      </c>
      <c r="X63">
        <v>2</v>
      </c>
      <c r="Y63">
        <v>2</v>
      </c>
      <c r="Z63">
        <v>2</v>
      </c>
      <c r="AA63">
        <v>4</v>
      </c>
      <c r="AB63">
        <v>2</v>
      </c>
      <c r="AC63">
        <f t="shared" si="0"/>
        <v>24</v>
      </c>
      <c r="AD63">
        <f t="shared" si="1"/>
        <v>34</v>
      </c>
      <c r="AE63">
        <f t="shared" si="2"/>
        <v>58</v>
      </c>
    </row>
    <row r="64" spans="1:31" x14ac:dyDescent="0.25">
      <c r="A64">
        <v>39</v>
      </c>
      <c r="B64">
        <v>38</v>
      </c>
      <c r="C64">
        <v>2001</v>
      </c>
      <c r="D64">
        <v>2006</v>
      </c>
      <c r="E64">
        <v>2006</v>
      </c>
      <c r="F64">
        <v>8</v>
      </c>
      <c r="G64">
        <v>5</v>
      </c>
      <c r="H64">
        <v>4</v>
      </c>
      <c r="I64">
        <v>3</v>
      </c>
      <c r="J64">
        <v>3</v>
      </c>
      <c r="K64">
        <v>4</v>
      </c>
      <c r="L64">
        <v>5</v>
      </c>
      <c r="M64">
        <v>4</v>
      </c>
      <c r="N64">
        <v>4</v>
      </c>
      <c r="O64">
        <v>4</v>
      </c>
      <c r="P64">
        <v>2</v>
      </c>
      <c r="Q64">
        <v>5</v>
      </c>
      <c r="R64">
        <v>2</v>
      </c>
      <c r="S64">
        <v>1</v>
      </c>
      <c r="T64">
        <v>3</v>
      </c>
      <c r="U64">
        <v>3</v>
      </c>
      <c r="V64">
        <v>4</v>
      </c>
      <c r="W64">
        <v>3</v>
      </c>
      <c r="X64">
        <v>4</v>
      </c>
      <c r="Y64">
        <v>4</v>
      </c>
      <c r="Z64">
        <v>3</v>
      </c>
      <c r="AA64">
        <v>3</v>
      </c>
      <c r="AB64">
        <v>5</v>
      </c>
      <c r="AC64">
        <f t="shared" si="0"/>
        <v>43</v>
      </c>
      <c r="AD64">
        <f t="shared" si="1"/>
        <v>35</v>
      </c>
      <c r="AE64">
        <f t="shared" si="2"/>
        <v>78</v>
      </c>
    </row>
    <row r="65" spans="1:31" x14ac:dyDescent="0.25">
      <c r="A65">
        <v>50</v>
      </c>
      <c r="B65">
        <v>57</v>
      </c>
      <c r="C65">
        <v>2000</v>
      </c>
      <c r="D65">
        <v>2000</v>
      </c>
      <c r="E65">
        <v>2006</v>
      </c>
      <c r="F65">
        <v>9</v>
      </c>
      <c r="G65">
        <v>5</v>
      </c>
      <c r="H65">
        <v>3</v>
      </c>
      <c r="I65">
        <v>2</v>
      </c>
      <c r="J65">
        <v>2</v>
      </c>
      <c r="K65">
        <v>3</v>
      </c>
      <c r="L65">
        <v>4</v>
      </c>
      <c r="M65">
        <v>2</v>
      </c>
      <c r="N65">
        <v>2</v>
      </c>
      <c r="O65">
        <v>1</v>
      </c>
      <c r="P65">
        <v>1</v>
      </c>
      <c r="Q65">
        <v>4</v>
      </c>
      <c r="R65">
        <v>1</v>
      </c>
      <c r="S65">
        <v>1</v>
      </c>
      <c r="T65">
        <v>3</v>
      </c>
      <c r="U65">
        <v>3</v>
      </c>
      <c r="V65">
        <v>2</v>
      </c>
      <c r="W65">
        <v>2</v>
      </c>
      <c r="X65">
        <v>2</v>
      </c>
      <c r="Y65">
        <v>2</v>
      </c>
      <c r="Z65">
        <v>1</v>
      </c>
      <c r="AA65">
        <v>3</v>
      </c>
      <c r="AB65">
        <v>4</v>
      </c>
      <c r="AC65">
        <f t="shared" si="0"/>
        <v>26</v>
      </c>
      <c r="AD65">
        <f t="shared" si="1"/>
        <v>27</v>
      </c>
      <c r="AE65">
        <f t="shared" si="2"/>
        <v>53</v>
      </c>
    </row>
    <row r="66" spans="1:31" x14ac:dyDescent="0.25">
      <c r="A66">
        <v>124</v>
      </c>
      <c r="B66">
        <v>54</v>
      </c>
      <c r="C66">
        <v>1984</v>
      </c>
      <c r="D66">
        <v>1993</v>
      </c>
      <c r="E66">
        <v>1993</v>
      </c>
      <c r="F66">
        <v>8</v>
      </c>
      <c r="G66">
        <v>4</v>
      </c>
      <c r="H66">
        <v>4</v>
      </c>
      <c r="I66">
        <v>1</v>
      </c>
      <c r="J66">
        <v>2</v>
      </c>
      <c r="K66">
        <v>4</v>
      </c>
      <c r="L66">
        <v>2</v>
      </c>
      <c r="M66">
        <v>4</v>
      </c>
      <c r="N66">
        <v>3</v>
      </c>
      <c r="O66">
        <v>3</v>
      </c>
      <c r="P66">
        <v>2</v>
      </c>
      <c r="Q66">
        <v>4</v>
      </c>
      <c r="R66">
        <v>1</v>
      </c>
      <c r="S66">
        <v>1</v>
      </c>
      <c r="T66">
        <v>2</v>
      </c>
      <c r="U66">
        <v>3</v>
      </c>
      <c r="V66">
        <v>3</v>
      </c>
      <c r="W66">
        <v>4</v>
      </c>
      <c r="X66">
        <v>3</v>
      </c>
      <c r="Y66">
        <v>2</v>
      </c>
      <c r="Z66">
        <v>2</v>
      </c>
      <c r="AA66">
        <v>4</v>
      </c>
      <c r="AB66">
        <v>2</v>
      </c>
      <c r="AC66">
        <f t="shared" si="0"/>
        <v>31</v>
      </c>
      <c r="AD66">
        <f t="shared" si="1"/>
        <v>29</v>
      </c>
      <c r="AE66">
        <f t="shared" si="2"/>
        <v>60</v>
      </c>
    </row>
    <row r="67" spans="1:31" x14ac:dyDescent="0.25">
      <c r="A67">
        <v>126</v>
      </c>
      <c r="B67">
        <v>35</v>
      </c>
      <c r="C67">
        <v>2002</v>
      </c>
      <c r="D67">
        <v>2012</v>
      </c>
      <c r="E67">
        <v>2013</v>
      </c>
      <c r="F67">
        <v>8</v>
      </c>
      <c r="G67">
        <v>4</v>
      </c>
      <c r="H67">
        <v>3</v>
      </c>
      <c r="I67">
        <v>3</v>
      </c>
      <c r="J67">
        <v>2</v>
      </c>
      <c r="K67">
        <v>2</v>
      </c>
      <c r="L67">
        <v>4</v>
      </c>
      <c r="M67">
        <v>3</v>
      </c>
      <c r="N67">
        <v>4</v>
      </c>
      <c r="O67">
        <v>2</v>
      </c>
      <c r="P67">
        <v>2</v>
      </c>
      <c r="Q67">
        <v>2</v>
      </c>
      <c r="R67">
        <v>1</v>
      </c>
      <c r="S67">
        <v>1</v>
      </c>
      <c r="T67">
        <v>3</v>
      </c>
      <c r="U67">
        <v>4</v>
      </c>
      <c r="V67">
        <v>3</v>
      </c>
      <c r="W67">
        <v>2</v>
      </c>
      <c r="X67">
        <v>3</v>
      </c>
      <c r="Y67">
        <v>2</v>
      </c>
      <c r="Z67">
        <v>2</v>
      </c>
      <c r="AA67">
        <v>4</v>
      </c>
      <c r="AB67">
        <v>2</v>
      </c>
      <c r="AC67">
        <f t="shared" ref="AC67:AC117" si="3">G67+I67+K67+N67+O67+P67+R67+W67+X67+Y67+Z67+AB67</f>
        <v>29</v>
      </c>
      <c r="AD67">
        <f t="shared" ref="AD67:AD117" si="4">H67+J67+L67+M67+Q67+S67+T67+U67+V67+AA67</f>
        <v>29</v>
      </c>
      <c r="AE67">
        <f t="shared" ref="AE67:AE117" si="5">AC67+AD67</f>
        <v>58</v>
      </c>
    </row>
    <row r="68" spans="1:31" x14ac:dyDescent="0.25">
      <c r="A68">
        <v>130</v>
      </c>
      <c r="B68">
        <v>30</v>
      </c>
      <c r="C68">
        <v>2009</v>
      </c>
      <c r="D68">
        <v>2013</v>
      </c>
      <c r="E68">
        <v>2013</v>
      </c>
      <c r="F68">
        <v>9</v>
      </c>
      <c r="G68">
        <v>5</v>
      </c>
      <c r="H68">
        <v>4</v>
      </c>
      <c r="I68">
        <v>2</v>
      </c>
      <c r="J68">
        <v>5</v>
      </c>
      <c r="K68">
        <v>4</v>
      </c>
      <c r="L68">
        <v>5</v>
      </c>
      <c r="M68">
        <v>5</v>
      </c>
      <c r="N68">
        <v>3</v>
      </c>
      <c r="O68">
        <v>1</v>
      </c>
      <c r="P68">
        <v>1</v>
      </c>
      <c r="Q68">
        <v>5</v>
      </c>
      <c r="R68">
        <v>2</v>
      </c>
      <c r="S68">
        <v>2</v>
      </c>
      <c r="T68">
        <v>1</v>
      </c>
      <c r="U68">
        <v>3</v>
      </c>
      <c r="V68">
        <v>4</v>
      </c>
      <c r="W68">
        <v>2</v>
      </c>
      <c r="X68">
        <v>1</v>
      </c>
      <c r="Y68">
        <v>1</v>
      </c>
      <c r="Z68">
        <v>1</v>
      </c>
      <c r="AA68">
        <v>5</v>
      </c>
      <c r="AB68">
        <v>3</v>
      </c>
      <c r="AC68">
        <f t="shared" si="3"/>
        <v>26</v>
      </c>
      <c r="AD68">
        <f t="shared" si="4"/>
        <v>39</v>
      </c>
      <c r="AE68">
        <f t="shared" si="5"/>
        <v>65</v>
      </c>
    </row>
    <row r="69" spans="1:31" x14ac:dyDescent="0.25">
      <c r="A69">
        <v>135</v>
      </c>
      <c r="B69">
        <v>51</v>
      </c>
      <c r="C69">
        <v>2009</v>
      </c>
      <c r="D69">
        <v>2009</v>
      </c>
      <c r="E69">
        <v>2010</v>
      </c>
      <c r="F69">
        <v>8</v>
      </c>
      <c r="G69">
        <v>5</v>
      </c>
      <c r="H69">
        <v>4</v>
      </c>
      <c r="I69">
        <v>2</v>
      </c>
      <c r="J69">
        <v>1</v>
      </c>
      <c r="K69">
        <v>4</v>
      </c>
      <c r="L69">
        <v>4</v>
      </c>
      <c r="M69">
        <v>2</v>
      </c>
      <c r="N69">
        <v>4</v>
      </c>
      <c r="O69">
        <v>1</v>
      </c>
      <c r="P69">
        <v>3</v>
      </c>
      <c r="Q69">
        <v>2</v>
      </c>
      <c r="R69">
        <v>2</v>
      </c>
      <c r="S69">
        <v>1</v>
      </c>
      <c r="T69">
        <v>2</v>
      </c>
      <c r="U69">
        <v>5</v>
      </c>
      <c r="V69">
        <v>4</v>
      </c>
      <c r="W69">
        <v>1</v>
      </c>
      <c r="X69">
        <v>4</v>
      </c>
      <c r="Y69">
        <v>4</v>
      </c>
      <c r="Z69">
        <v>1</v>
      </c>
      <c r="AA69">
        <v>4</v>
      </c>
      <c r="AB69">
        <v>4</v>
      </c>
      <c r="AC69">
        <f t="shared" si="3"/>
        <v>35</v>
      </c>
      <c r="AD69">
        <f t="shared" si="4"/>
        <v>29</v>
      </c>
      <c r="AE69">
        <f t="shared" si="5"/>
        <v>64</v>
      </c>
    </row>
    <row r="70" spans="1:31" x14ac:dyDescent="0.25">
      <c r="A70">
        <v>83</v>
      </c>
      <c r="B70">
        <v>39</v>
      </c>
      <c r="C70">
        <v>2002</v>
      </c>
      <c r="D70">
        <v>2002</v>
      </c>
      <c r="E70">
        <v>2008</v>
      </c>
      <c r="F70">
        <v>9</v>
      </c>
      <c r="G70">
        <v>5</v>
      </c>
      <c r="H70">
        <v>2</v>
      </c>
      <c r="I70">
        <v>3</v>
      </c>
      <c r="J70">
        <v>4</v>
      </c>
      <c r="K70">
        <v>2</v>
      </c>
      <c r="L70">
        <v>5</v>
      </c>
      <c r="M70">
        <v>4</v>
      </c>
      <c r="N70">
        <v>5</v>
      </c>
      <c r="O70">
        <v>1</v>
      </c>
      <c r="P70">
        <v>1</v>
      </c>
      <c r="Q70">
        <v>5</v>
      </c>
      <c r="R70">
        <v>2</v>
      </c>
      <c r="S70">
        <v>1</v>
      </c>
      <c r="T70">
        <v>4</v>
      </c>
      <c r="U70">
        <v>5</v>
      </c>
      <c r="V70">
        <v>5</v>
      </c>
      <c r="W70">
        <v>2</v>
      </c>
      <c r="X70">
        <v>5</v>
      </c>
      <c r="Y70">
        <v>4</v>
      </c>
      <c r="Z70">
        <v>2</v>
      </c>
      <c r="AA70">
        <v>4</v>
      </c>
      <c r="AB70">
        <v>5</v>
      </c>
      <c r="AC70">
        <f t="shared" si="3"/>
        <v>37</v>
      </c>
      <c r="AD70">
        <f t="shared" si="4"/>
        <v>39</v>
      </c>
      <c r="AE70">
        <f t="shared" si="5"/>
        <v>76</v>
      </c>
    </row>
    <row r="71" spans="1:31" x14ac:dyDescent="0.25">
      <c r="A71">
        <v>94</v>
      </c>
      <c r="B71">
        <v>46</v>
      </c>
      <c r="C71">
        <v>1995</v>
      </c>
      <c r="D71">
        <v>2003</v>
      </c>
      <c r="E71">
        <v>2003</v>
      </c>
      <c r="F71">
        <v>8</v>
      </c>
      <c r="G71">
        <v>3</v>
      </c>
      <c r="H71">
        <v>3</v>
      </c>
      <c r="I71">
        <v>2</v>
      </c>
      <c r="J71">
        <v>4</v>
      </c>
      <c r="K71">
        <v>3</v>
      </c>
      <c r="L71">
        <v>4</v>
      </c>
      <c r="M71">
        <v>4</v>
      </c>
      <c r="N71">
        <v>3</v>
      </c>
      <c r="O71">
        <v>2</v>
      </c>
      <c r="P71">
        <v>2</v>
      </c>
      <c r="Q71">
        <v>5</v>
      </c>
      <c r="R71">
        <v>1</v>
      </c>
      <c r="S71">
        <v>1</v>
      </c>
      <c r="T71">
        <v>2</v>
      </c>
      <c r="U71">
        <v>4</v>
      </c>
      <c r="V71">
        <v>3</v>
      </c>
      <c r="W71">
        <v>2</v>
      </c>
      <c r="X71">
        <v>3</v>
      </c>
      <c r="Y71">
        <v>2</v>
      </c>
      <c r="Z71">
        <v>1</v>
      </c>
      <c r="AA71">
        <v>4</v>
      </c>
      <c r="AB71">
        <v>2</v>
      </c>
      <c r="AC71">
        <f t="shared" si="3"/>
        <v>26</v>
      </c>
      <c r="AD71">
        <f t="shared" si="4"/>
        <v>34</v>
      </c>
      <c r="AE71">
        <f t="shared" si="5"/>
        <v>60</v>
      </c>
    </row>
    <row r="72" spans="1:31" x14ac:dyDescent="0.25">
      <c r="A72">
        <v>95</v>
      </c>
      <c r="B72">
        <v>40</v>
      </c>
      <c r="C72">
        <v>1998</v>
      </c>
      <c r="D72">
        <v>1998</v>
      </c>
      <c r="E72">
        <v>1999</v>
      </c>
      <c r="F72">
        <v>8</v>
      </c>
      <c r="G72">
        <v>4</v>
      </c>
      <c r="I72">
        <v>2</v>
      </c>
      <c r="J72">
        <v>4</v>
      </c>
      <c r="K72">
        <v>2</v>
      </c>
      <c r="L72" s="50">
        <v>5</v>
      </c>
      <c r="M72">
        <v>4</v>
      </c>
      <c r="N72">
        <v>2</v>
      </c>
      <c r="O72">
        <v>2</v>
      </c>
      <c r="P72">
        <v>2</v>
      </c>
      <c r="Q72">
        <v>4</v>
      </c>
      <c r="R72">
        <v>2</v>
      </c>
      <c r="S72">
        <v>1</v>
      </c>
      <c r="T72">
        <v>2</v>
      </c>
      <c r="U72">
        <v>3</v>
      </c>
      <c r="V72">
        <v>4</v>
      </c>
      <c r="W72">
        <v>2</v>
      </c>
      <c r="X72">
        <v>2</v>
      </c>
      <c r="Y72">
        <v>2</v>
      </c>
      <c r="Z72">
        <v>2</v>
      </c>
      <c r="AA72">
        <v>4</v>
      </c>
      <c r="AB72">
        <v>2</v>
      </c>
      <c r="AC72">
        <f t="shared" si="3"/>
        <v>26</v>
      </c>
      <c r="AD72">
        <f t="shared" si="4"/>
        <v>31</v>
      </c>
      <c r="AE72">
        <f t="shared" si="5"/>
        <v>57</v>
      </c>
    </row>
    <row r="73" spans="1:31" x14ac:dyDescent="0.25">
      <c r="A73">
        <v>97</v>
      </c>
      <c r="B73">
        <v>54</v>
      </c>
      <c r="C73">
        <v>1998</v>
      </c>
      <c r="D73">
        <v>1998</v>
      </c>
      <c r="E73">
        <v>1998</v>
      </c>
      <c r="F73">
        <v>10</v>
      </c>
      <c r="G73">
        <v>5</v>
      </c>
      <c r="H73">
        <v>3</v>
      </c>
      <c r="I73">
        <v>2</v>
      </c>
      <c r="J73">
        <v>1</v>
      </c>
      <c r="K73">
        <v>1</v>
      </c>
      <c r="L73">
        <v>3</v>
      </c>
      <c r="M73">
        <v>4</v>
      </c>
      <c r="N73">
        <v>1</v>
      </c>
      <c r="O73">
        <v>1</v>
      </c>
      <c r="P73">
        <v>1</v>
      </c>
      <c r="Q73">
        <v>4</v>
      </c>
      <c r="R73">
        <v>1</v>
      </c>
      <c r="S73">
        <v>1</v>
      </c>
      <c r="T73">
        <v>1</v>
      </c>
      <c r="U73">
        <v>4</v>
      </c>
      <c r="V73">
        <v>2</v>
      </c>
      <c r="W73">
        <v>1</v>
      </c>
      <c r="X73">
        <v>2</v>
      </c>
      <c r="Y73">
        <v>3</v>
      </c>
      <c r="Z73">
        <v>1</v>
      </c>
      <c r="AA73">
        <v>5</v>
      </c>
      <c r="AB73">
        <v>3</v>
      </c>
      <c r="AC73">
        <f t="shared" si="3"/>
        <v>22</v>
      </c>
      <c r="AD73">
        <f t="shared" si="4"/>
        <v>28</v>
      </c>
      <c r="AE73">
        <f t="shared" si="5"/>
        <v>50</v>
      </c>
    </row>
    <row r="74" spans="1:31" x14ac:dyDescent="0.25">
      <c r="A74">
        <v>103</v>
      </c>
      <c r="B74">
        <v>27</v>
      </c>
      <c r="C74">
        <v>2013</v>
      </c>
      <c r="D74">
        <v>2013</v>
      </c>
      <c r="E74">
        <v>2014</v>
      </c>
      <c r="F74">
        <v>9</v>
      </c>
      <c r="G74">
        <v>4</v>
      </c>
      <c r="H74">
        <v>4</v>
      </c>
      <c r="I74">
        <v>3</v>
      </c>
      <c r="J74">
        <v>4</v>
      </c>
      <c r="K74">
        <v>1</v>
      </c>
      <c r="L74">
        <v>4</v>
      </c>
      <c r="M74">
        <v>4</v>
      </c>
      <c r="N74">
        <v>2</v>
      </c>
      <c r="O74">
        <v>2</v>
      </c>
      <c r="P74">
        <v>2</v>
      </c>
      <c r="Q74">
        <v>4</v>
      </c>
      <c r="R74">
        <v>2</v>
      </c>
      <c r="S74">
        <v>2</v>
      </c>
      <c r="T74">
        <v>3</v>
      </c>
      <c r="U74">
        <v>4</v>
      </c>
      <c r="V74">
        <v>4</v>
      </c>
      <c r="W74">
        <v>2</v>
      </c>
      <c r="X74">
        <v>2</v>
      </c>
      <c r="Y74">
        <v>2</v>
      </c>
      <c r="Z74">
        <v>2</v>
      </c>
      <c r="AA74">
        <v>4</v>
      </c>
      <c r="AB74">
        <v>4</v>
      </c>
      <c r="AC74">
        <f t="shared" si="3"/>
        <v>28</v>
      </c>
      <c r="AD74">
        <f t="shared" si="4"/>
        <v>37</v>
      </c>
      <c r="AE74">
        <f t="shared" si="5"/>
        <v>65</v>
      </c>
    </row>
    <row r="75" spans="1:31" x14ac:dyDescent="0.25">
      <c r="A75">
        <v>109</v>
      </c>
      <c r="B75">
        <v>45</v>
      </c>
      <c r="C75">
        <v>1993</v>
      </c>
      <c r="D75">
        <v>1994</v>
      </c>
      <c r="E75">
        <v>1994</v>
      </c>
      <c r="F75">
        <v>8</v>
      </c>
      <c r="G75">
        <v>4</v>
      </c>
      <c r="H75">
        <v>3</v>
      </c>
      <c r="I75">
        <v>3</v>
      </c>
      <c r="J75">
        <v>5</v>
      </c>
      <c r="K75">
        <v>2</v>
      </c>
      <c r="L75">
        <v>4</v>
      </c>
      <c r="M75">
        <v>3</v>
      </c>
      <c r="N75">
        <v>2</v>
      </c>
      <c r="O75">
        <v>2</v>
      </c>
      <c r="P75">
        <v>1</v>
      </c>
      <c r="Q75">
        <v>5</v>
      </c>
      <c r="R75">
        <v>1</v>
      </c>
      <c r="S75">
        <v>2</v>
      </c>
      <c r="T75">
        <v>1</v>
      </c>
      <c r="U75">
        <v>4</v>
      </c>
      <c r="V75">
        <v>3</v>
      </c>
      <c r="W75">
        <v>2</v>
      </c>
      <c r="X75">
        <v>2</v>
      </c>
      <c r="Y75">
        <v>1</v>
      </c>
      <c r="Z75">
        <v>3</v>
      </c>
      <c r="AA75">
        <v>5</v>
      </c>
      <c r="AB75">
        <v>3</v>
      </c>
      <c r="AC75">
        <f t="shared" si="3"/>
        <v>26</v>
      </c>
      <c r="AD75">
        <f t="shared" si="4"/>
        <v>35</v>
      </c>
      <c r="AE75">
        <f t="shared" si="5"/>
        <v>61</v>
      </c>
    </row>
    <row r="76" spans="1:31" x14ac:dyDescent="0.25">
      <c r="A76">
        <v>113</v>
      </c>
      <c r="B76">
        <v>36</v>
      </c>
      <c r="C76">
        <v>2004</v>
      </c>
      <c r="D76">
        <v>2015</v>
      </c>
      <c r="E76">
        <v>2015</v>
      </c>
      <c r="F76">
        <v>9</v>
      </c>
      <c r="G76">
        <v>5</v>
      </c>
      <c r="H76">
        <v>2</v>
      </c>
      <c r="I76">
        <v>1</v>
      </c>
      <c r="J76">
        <v>3</v>
      </c>
      <c r="K76">
        <v>4</v>
      </c>
      <c r="L76">
        <v>3</v>
      </c>
      <c r="M76">
        <v>4</v>
      </c>
      <c r="N76">
        <v>2</v>
      </c>
      <c r="O76">
        <v>1</v>
      </c>
      <c r="P76">
        <v>1</v>
      </c>
      <c r="Q76">
        <v>4</v>
      </c>
      <c r="R76">
        <v>2</v>
      </c>
      <c r="S76">
        <v>1</v>
      </c>
      <c r="T76">
        <v>3</v>
      </c>
      <c r="U76">
        <v>4</v>
      </c>
      <c r="V76">
        <v>2</v>
      </c>
      <c r="W76">
        <v>1</v>
      </c>
      <c r="X76">
        <v>3</v>
      </c>
      <c r="Y76">
        <v>2</v>
      </c>
      <c r="Z76">
        <v>2</v>
      </c>
      <c r="AA76">
        <v>4</v>
      </c>
      <c r="AB76">
        <v>4</v>
      </c>
      <c r="AC76">
        <f t="shared" si="3"/>
        <v>28</v>
      </c>
      <c r="AD76">
        <f t="shared" si="4"/>
        <v>30</v>
      </c>
      <c r="AE76">
        <f t="shared" si="5"/>
        <v>58</v>
      </c>
    </row>
    <row r="77" spans="1:31" x14ac:dyDescent="0.25">
      <c r="A77">
        <v>114</v>
      </c>
      <c r="B77">
        <v>53</v>
      </c>
      <c r="C77">
        <v>1987</v>
      </c>
      <c r="D77">
        <v>1997</v>
      </c>
      <c r="E77">
        <v>2015</v>
      </c>
      <c r="F77">
        <v>8</v>
      </c>
      <c r="G77">
        <v>3</v>
      </c>
      <c r="H77">
        <v>2</v>
      </c>
      <c r="I77">
        <v>2</v>
      </c>
      <c r="J77">
        <v>1</v>
      </c>
      <c r="K77">
        <v>1</v>
      </c>
      <c r="L77">
        <v>1</v>
      </c>
      <c r="M77">
        <v>5</v>
      </c>
      <c r="N77">
        <v>2</v>
      </c>
      <c r="O77">
        <v>2</v>
      </c>
      <c r="P77">
        <v>1</v>
      </c>
      <c r="Q77">
        <v>2</v>
      </c>
      <c r="R77">
        <v>1</v>
      </c>
      <c r="S77">
        <v>1</v>
      </c>
      <c r="T77">
        <v>3</v>
      </c>
      <c r="U77">
        <v>4</v>
      </c>
      <c r="V77">
        <v>1</v>
      </c>
      <c r="W77">
        <v>1</v>
      </c>
      <c r="X77">
        <v>2</v>
      </c>
      <c r="Y77">
        <v>2</v>
      </c>
      <c r="Z77">
        <v>2</v>
      </c>
      <c r="AA77">
        <v>4</v>
      </c>
      <c r="AB77">
        <v>2</v>
      </c>
      <c r="AC77">
        <f t="shared" si="3"/>
        <v>21</v>
      </c>
      <c r="AD77">
        <f t="shared" si="4"/>
        <v>24</v>
      </c>
      <c r="AE77">
        <f t="shared" si="5"/>
        <v>45</v>
      </c>
    </row>
    <row r="78" spans="1:31" s="50" customFormat="1" x14ac:dyDescent="0.25">
      <c r="A78" s="50">
        <v>131</v>
      </c>
      <c r="B78" s="50">
        <v>42</v>
      </c>
      <c r="C78" s="50">
        <v>2005</v>
      </c>
      <c r="D78" s="50">
        <v>2005</v>
      </c>
      <c r="E78" s="50">
        <v>2009</v>
      </c>
      <c r="F78" s="50">
        <v>5</v>
      </c>
      <c r="G78" s="50">
        <v>3</v>
      </c>
      <c r="H78" s="50">
        <v>1</v>
      </c>
      <c r="I78" s="50">
        <v>3</v>
      </c>
      <c r="J78" s="50">
        <v>2</v>
      </c>
      <c r="K78" s="50">
        <v>4</v>
      </c>
      <c r="L78" s="50">
        <v>2</v>
      </c>
      <c r="M78" s="50">
        <v>3</v>
      </c>
      <c r="N78" s="50">
        <v>2</v>
      </c>
      <c r="O78" s="50">
        <v>2</v>
      </c>
      <c r="P78" s="50">
        <v>1</v>
      </c>
      <c r="Q78" s="50">
        <v>3</v>
      </c>
      <c r="R78" s="50">
        <v>2</v>
      </c>
      <c r="S78" s="50">
        <v>1</v>
      </c>
      <c r="T78" s="50">
        <v>2</v>
      </c>
      <c r="U78" s="50">
        <v>5</v>
      </c>
      <c r="V78" s="50">
        <v>2</v>
      </c>
      <c r="W78" s="50">
        <v>1</v>
      </c>
      <c r="X78" s="50">
        <v>2</v>
      </c>
      <c r="Y78" s="50">
        <v>2</v>
      </c>
      <c r="Z78" s="50">
        <v>1</v>
      </c>
      <c r="AA78" s="50">
        <v>3</v>
      </c>
      <c r="AB78" s="50">
        <v>1</v>
      </c>
      <c r="AC78">
        <f t="shared" si="3"/>
        <v>24</v>
      </c>
      <c r="AD78">
        <f t="shared" si="4"/>
        <v>24</v>
      </c>
      <c r="AE78">
        <f t="shared" si="5"/>
        <v>48</v>
      </c>
    </row>
    <row r="79" spans="1:31" x14ac:dyDescent="0.25">
      <c r="A79">
        <v>134</v>
      </c>
      <c r="B79">
        <v>53</v>
      </c>
      <c r="C79">
        <v>2000</v>
      </c>
      <c r="D79">
        <v>2003</v>
      </c>
      <c r="E79">
        <v>2006</v>
      </c>
      <c r="F79">
        <v>8</v>
      </c>
      <c r="G79">
        <v>4</v>
      </c>
      <c r="H79">
        <v>3</v>
      </c>
      <c r="I79">
        <v>2</v>
      </c>
      <c r="J79">
        <v>2</v>
      </c>
      <c r="K79">
        <v>3</v>
      </c>
      <c r="L79">
        <v>4</v>
      </c>
      <c r="M79">
        <v>4</v>
      </c>
      <c r="N79">
        <v>2</v>
      </c>
      <c r="O79">
        <v>3</v>
      </c>
      <c r="P79">
        <v>3</v>
      </c>
      <c r="Q79">
        <v>4</v>
      </c>
      <c r="R79">
        <v>2</v>
      </c>
      <c r="S79">
        <v>2</v>
      </c>
      <c r="T79">
        <v>3</v>
      </c>
      <c r="U79">
        <v>4</v>
      </c>
      <c r="V79">
        <v>4</v>
      </c>
      <c r="W79">
        <v>3</v>
      </c>
      <c r="X79">
        <v>4</v>
      </c>
      <c r="Y79">
        <v>4</v>
      </c>
      <c r="Z79">
        <v>3</v>
      </c>
      <c r="AA79">
        <v>4</v>
      </c>
      <c r="AB79">
        <v>4</v>
      </c>
      <c r="AC79">
        <f t="shared" si="3"/>
        <v>37</v>
      </c>
      <c r="AD79">
        <f t="shared" si="4"/>
        <v>34</v>
      </c>
      <c r="AE79">
        <f t="shared" si="5"/>
        <v>71</v>
      </c>
    </row>
    <row r="80" spans="1:31" x14ac:dyDescent="0.25">
      <c r="A80">
        <v>12</v>
      </c>
      <c r="B80">
        <v>51</v>
      </c>
      <c r="C80">
        <v>1999</v>
      </c>
      <c r="D80">
        <v>1999</v>
      </c>
      <c r="E80">
        <v>2004</v>
      </c>
      <c r="F80">
        <v>8</v>
      </c>
      <c r="G80">
        <v>4</v>
      </c>
      <c r="H80">
        <v>4</v>
      </c>
      <c r="I80">
        <v>2</v>
      </c>
      <c r="J80">
        <v>3</v>
      </c>
      <c r="K80">
        <v>1</v>
      </c>
      <c r="L80">
        <v>4</v>
      </c>
      <c r="M80">
        <v>4</v>
      </c>
      <c r="N80">
        <v>1</v>
      </c>
      <c r="O80">
        <v>2</v>
      </c>
      <c r="P80">
        <v>2</v>
      </c>
      <c r="Q80">
        <v>5</v>
      </c>
      <c r="R80">
        <v>2</v>
      </c>
      <c r="S80">
        <v>1</v>
      </c>
      <c r="T80">
        <v>2</v>
      </c>
      <c r="U80">
        <v>2</v>
      </c>
      <c r="V80">
        <v>4</v>
      </c>
      <c r="W80">
        <v>2</v>
      </c>
      <c r="X80">
        <v>1</v>
      </c>
      <c r="Y80">
        <v>2</v>
      </c>
      <c r="Z80">
        <v>1</v>
      </c>
      <c r="AA80">
        <v>4</v>
      </c>
      <c r="AB80">
        <v>2</v>
      </c>
      <c r="AC80">
        <f t="shared" si="3"/>
        <v>22</v>
      </c>
      <c r="AD80">
        <f t="shared" si="4"/>
        <v>33</v>
      </c>
      <c r="AE80">
        <f t="shared" si="5"/>
        <v>55</v>
      </c>
    </row>
    <row r="81" spans="1:31" x14ac:dyDescent="0.25">
      <c r="A81">
        <v>23</v>
      </c>
      <c r="B81">
        <v>53</v>
      </c>
      <c r="C81">
        <v>1986</v>
      </c>
      <c r="D81">
        <v>1989</v>
      </c>
      <c r="E81">
        <v>1989</v>
      </c>
      <c r="F81">
        <v>10</v>
      </c>
      <c r="G81">
        <v>5</v>
      </c>
      <c r="H81">
        <v>3</v>
      </c>
      <c r="I81">
        <v>2</v>
      </c>
      <c r="J81">
        <v>5</v>
      </c>
      <c r="K81">
        <v>2</v>
      </c>
      <c r="L81">
        <v>3</v>
      </c>
      <c r="M81">
        <v>3</v>
      </c>
      <c r="N81">
        <v>1</v>
      </c>
      <c r="O81">
        <v>1</v>
      </c>
      <c r="P81">
        <v>1</v>
      </c>
      <c r="Q81">
        <v>5</v>
      </c>
      <c r="R81">
        <v>1</v>
      </c>
      <c r="S81">
        <v>1</v>
      </c>
      <c r="T81">
        <v>1</v>
      </c>
      <c r="U81">
        <v>3</v>
      </c>
      <c r="V81">
        <v>3</v>
      </c>
      <c r="W81">
        <v>1</v>
      </c>
      <c r="X81">
        <v>1</v>
      </c>
      <c r="Y81">
        <v>1</v>
      </c>
      <c r="Z81">
        <v>1</v>
      </c>
      <c r="AA81">
        <v>5</v>
      </c>
      <c r="AB81">
        <v>1</v>
      </c>
      <c r="AC81">
        <f t="shared" si="3"/>
        <v>18</v>
      </c>
      <c r="AD81">
        <f t="shared" si="4"/>
        <v>32</v>
      </c>
      <c r="AE81">
        <f t="shared" si="5"/>
        <v>50</v>
      </c>
    </row>
    <row r="82" spans="1:31" x14ac:dyDescent="0.25">
      <c r="A82">
        <v>35</v>
      </c>
      <c r="B82">
        <v>43</v>
      </c>
      <c r="C82">
        <v>2002</v>
      </c>
      <c r="D82">
        <v>2002</v>
      </c>
      <c r="E82">
        <v>2004</v>
      </c>
      <c r="F82">
        <v>8</v>
      </c>
      <c r="G82">
        <v>5</v>
      </c>
      <c r="H82">
        <v>3</v>
      </c>
      <c r="I82">
        <v>2</v>
      </c>
      <c r="J82">
        <v>4</v>
      </c>
      <c r="K82">
        <v>2</v>
      </c>
      <c r="L82">
        <v>3</v>
      </c>
      <c r="M82">
        <v>3</v>
      </c>
      <c r="N82">
        <v>1</v>
      </c>
      <c r="O82">
        <v>1</v>
      </c>
      <c r="P82">
        <v>1</v>
      </c>
      <c r="Q82">
        <v>4</v>
      </c>
      <c r="R82">
        <v>1</v>
      </c>
      <c r="S82">
        <v>2</v>
      </c>
      <c r="T82">
        <v>2</v>
      </c>
      <c r="U82">
        <v>3</v>
      </c>
      <c r="V82">
        <v>2</v>
      </c>
      <c r="W82">
        <v>1</v>
      </c>
      <c r="X82">
        <v>1</v>
      </c>
      <c r="Y82">
        <v>2</v>
      </c>
      <c r="Z82">
        <v>1</v>
      </c>
      <c r="AA82">
        <v>5</v>
      </c>
      <c r="AB82">
        <v>2</v>
      </c>
      <c r="AC82">
        <f t="shared" si="3"/>
        <v>20</v>
      </c>
      <c r="AD82">
        <f t="shared" si="4"/>
        <v>31</v>
      </c>
      <c r="AE82">
        <f t="shared" si="5"/>
        <v>51</v>
      </c>
    </row>
    <row r="83" spans="1:31" x14ac:dyDescent="0.25">
      <c r="A83">
        <v>40</v>
      </c>
      <c r="B83">
        <v>33</v>
      </c>
      <c r="C83">
        <v>2013</v>
      </c>
      <c r="D83">
        <v>2010</v>
      </c>
      <c r="E83">
        <v>2013</v>
      </c>
      <c r="F83">
        <v>8</v>
      </c>
      <c r="G83">
        <v>5</v>
      </c>
      <c r="H83">
        <v>4</v>
      </c>
      <c r="I83">
        <v>3</v>
      </c>
      <c r="J83">
        <v>5</v>
      </c>
      <c r="K83">
        <v>2</v>
      </c>
      <c r="L83">
        <v>5</v>
      </c>
      <c r="M83">
        <v>3</v>
      </c>
      <c r="N83">
        <v>4</v>
      </c>
      <c r="O83">
        <v>4</v>
      </c>
      <c r="P83">
        <v>3</v>
      </c>
      <c r="Q83">
        <v>4</v>
      </c>
      <c r="R83">
        <v>2</v>
      </c>
      <c r="S83">
        <v>1</v>
      </c>
      <c r="T83">
        <v>3</v>
      </c>
      <c r="U83">
        <v>4</v>
      </c>
      <c r="V83">
        <v>4</v>
      </c>
      <c r="W83">
        <v>4</v>
      </c>
      <c r="X83">
        <v>5</v>
      </c>
      <c r="Y83">
        <v>4</v>
      </c>
      <c r="Z83">
        <v>2</v>
      </c>
      <c r="AA83">
        <v>4</v>
      </c>
      <c r="AB83">
        <v>5</v>
      </c>
      <c r="AC83">
        <f t="shared" si="3"/>
        <v>43</v>
      </c>
      <c r="AD83">
        <f t="shared" si="4"/>
        <v>37</v>
      </c>
      <c r="AE83">
        <f t="shared" si="5"/>
        <v>80</v>
      </c>
    </row>
    <row r="84" spans="1:31" x14ac:dyDescent="0.25">
      <c r="A84">
        <v>60</v>
      </c>
      <c r="B84">
        <v>30</v>
      </c>
      <c r="C84">
        <v>2009</v>
      </c>
      <c r="D84">
        <v>2011</v>
      </c>
      <c r="E84">
        <v>2011</v>
      </c>
      <c r="F84">
        <v>7</v>
      </c>
      <c r="G84">
        <v>4</v>
      </c>
      <c r="H84">
        <v>3</v>
      </c>
      <c r="I84">
        <v>2</v>
      </c>
      <c r="J84">
        <v>3</v>
      </c>
      <c r="K84">
        <v>2</v>
      </c>
      <c r="L84">
        <v>4</v>
      </c>
      <c r="M84">
        <v>4</v>
      </c>
      <c r="N84">
        <v>2</v>
      </c>
      <c r="O84">
        <v>2</v>
      </c>
      <c r="P84">
        <v>1</v>
      </c>
      <c r="Q84">
        <v>5</v>
      </c>
      <c r="R84">
        <v>2</v>
      </c>
      <c r="S84">
        <v>2</v>
      </c>
      <c r="T84">
        <v>2</v>
      </c>
      <c r="U84">
        <v>3</v>
      </c>
      <c r="V84">
        <v>2</v>
      </c>
      <c r="W84">
        <v>2</v>
      </c>
      <c r="X84">
        <v>2</v>
      </c>
      <c r="Y84">
        <v>2</v>
      </c>
      <c r="Z84">
        <v>2</v>
      </c>
      <c r="AA84">
        <v>4</v>
      </c>
      <c r="AB84">
        <v>2</v>
      </c>
      <c r="AC84">
        <f t="shared" si="3"/>
        <v>25</v>
      </c>
      <c r="AD84">
        <f t="shared" si="4"/>
        <v>32</v>
      </c>
      <c r="AE84">
        <f t="shared" si="5"/>
        <v>57</v>
      </c>
    </row>
    <row r="85" spans="1:31" x14ac:dyDescent="0.25">
      <c r="A85">
        <v>71</v>
      </c>
      <c r="B85">
        <v>34</v>
      </c>
      <c r="C85">
        <v>2001</v>
      </c>
      <c r="D85">
        <v>2011</v>
      </c>
      <c r="E85">
        <v>2012</v>
      </c>
      <c r="F85">
        <v>8</v>
      </c>
      <c r="G85">
        <v>5</v>
      </c>
      <c r="H85">
        <v>4</v>
      </c>
      <c r="I85">
        <v>3</v>
      </c>
      <c r="J85">
        <v>2</v>
      </c>
      <c r="K85">
        <v>3</v>
      </c>
      <c r="L85">
        <v>3</v>
      </c>
      <c r="M85">
        <v>3</v>
      </c>
      <c r="N85">
        <v>2</v>
      </c>
      <c r="O85">
        <v>4</v>
      </c>
      <c r="P85">
        <v>1</v>
      </c>
      <c r="Q85">
        <v>4</v>
      </c>
      <c r="R85">
        <v>1</v>
      </c>
      <c r="S85">
        <v>2</v>
      </c>
      <c r="T85">
        <v>3</v>
      </c>
      <c r="U85">
        <v>5</v>
      </c>
      <c r="V85">
        <v>2</v>
      </c>
      <c r="W85">
        <v>2</v>
      </c>
      <c r="X85">
        <v>4</v>
      </c>
      <c r="Y85">
        <v>4</v>
      </c>
      <c r="Z85">
        <v>2</v>
      </c>
      <c r="AA85">
        <v>4</v>
      </c>
      <c r="AB85">
        <v>5</v>
      </c>
      <c r="AC85">
        <f t="shared" si="3"/>
        <v>36</v>
      </c>
      <c r="AD85">
        <f t="shared" si="4"/>
        <v>32</v>
      </c>
      <c r="AE85">
        <f t="shared" si="5"/>
        <v>68</v>
      </c>
    </row>
    <row r="86" spans="1:31" x14ac:dyDescent="0.25">
      <c r="A86">
        <v>14</v>
      </c>
      <c r="B86">
        <v>57</v>
      </c>
      <c r="C86">
        <v>1986</v>
      </c>
      <c r="D86">
        <v>1987</v>
      </c>
      <c r="E86">
        <v>2000</v>
      </c>
      <c r="F86">
        <v>9</v>
      </c>
      <c r="G86">
        <v>5</v>
      </c>
      <c r="H86">
        <v>2</v>
      </c>
      <c r="I86">
        <v>3</v>
      </c>
      <c r="J86">
        <v>3</v>
      </c>
      <c r="K86">
        <v>4</v>
      </c>
      <c r="L86">
        <v>3</v>
      </c>
      <c r="M86">
        <v>2</v>
      </c>
      <c r="N86">
        <v>3</v>
      </c>
      <c r="O86">
        <v>2</v>
      </c>
      <c r="P86">
        <v>2</v>
      </c>
      <c r="Q86">
        <v>3</v>
      </c>
      <c r="R86">
        <v>4</v>
      </c>
      <c r="S86">
        <v>2</v>
      </c>
      <c r="T86">
        <v>3</v>
      </c>
      <c r="U86">
        <v>4</v>
      </c>
      <c r="V86">
        <v>3</v>
      </c>
      <c r="W86">
        <v>2</v>
      </c>
      <c r="X86">
        <v>4</v>
      </c>
      <c r="Y86">
        <v>3</v>
      </c>
      <c r="Z86">
        <v>2</v>
      </c>
      <c r="AA86">
        <v>4</v>
      </c>
      <c r="AB86">
        <v>4</v>
      </c>
      <c r="AC86">
        <f t="shared" si="3"/>
        <v>38</v>
      </c>
      <c r="AD86">
        <f t="shared" si="4"/>
        <v>29</v>
      </c>
      <c r="AE86">
        <f t="shared" si="5"/>
        <v>67</v>
      </c>
    </row>
    <row r="87" spans="1:31" x14ac:dyDescent="0.25">
      <c r="A87">
        <v>21</v>
      </c>
      <c r="B87">
        <v>30</v>
      </c>
      <c r="C87">
        <v>2008</v>
      </c>
      <c r="D87">
        <v>2013</v>
      </c>
      <c r="E87">
        <v>2013</v>
      </c>
      <c r="F87">
        <v>8</v>
      </c>
      <c r="G87">
        <v>4</v>
      </c>
      <c r="H87">
        <v>3</v>
      </c>
      <c r="I87">
        <v>2</v>
      </c>
      <c r="J87">
        <v>4</v>
      </c>
      <c r="K87">
        <v>2</v>
      </c>
      <c r="L87">
        <v>1</v>
      </c>
      <c r="M87">
        <v>3</v>
      </c>
      <c r="N87">
        <v>5</v>
      </c>
      <c r="O87">
        <v>1</v>
      </c>
      <c r="P87">
        <v>1</v>
      </c>
      <c r="Q87">
        <v>5</v>
      </c>
      <c r="R87">
        <v>2</v>
      </c>
      <c r="S87">
        <v>2</v>
      </c>
      <c r="T87">
        <v>2</v>
      </c>
      <c r="U87">
        <v>2</v>
      </c>
      <c r="V87">
        <v>4</v>
      </c>
      <c r="W87">
        <v>1</v>
      </c>
      <c r="X87">
        <v>3</v>
      </c>
      <c r="Y87">
        <v>1</v>
      </c>
      <c r="Z87">
        <v>1</v>
      </c>
      <c r="AA87">
        <v>5</v>
      </c>
      <c r="AB87">
        <v>3</v>
      </c>
      <c r="AC87">
        <f t="shared" si="3"/>
        <v>26</v>
      </c>
      <c r="AD87">
        <f t="shared" si="4"/>
        <v>31</v>
      </c>
      <c r="AE87">
        <f t="shared" si="5"/>
        <v>57</v>
      </c>
    </row>
    <row r="88" spans="1:31" x14ac:dyDescent="0.25">
      <c r="A88">
        <v>41</v>
      </c>
      <c r="B88">
        <v>39</v>
      </c>
      <c r="C88">
        <v>2001</v>
      </c>
      <c r="D88">
        <v>2010</v>
      </c>
      <c r="E88">
        <v>2011</v>
      </c>
      <c r="F88">
        <v>9</v>
      </c>
      <c r="G88">
        <v>4</v>
      </c>
      <c r="H88">
        <v>4</v>
      </c>
      <c r="I88">
        <v>1</v>
      </c>
      <c r="J88">
        <v>5</v>
      </c>
      <c r="K88">
        <v>3</v>
      </c>
      <c r="L88">
        <v>5</v>
      </c>
      <c r="M88">
        <v>4</v>
      </c>
      <c r="N88">
        <v>1</v>
      </c>
      <c r="O88">
        <v>1</v>
      </c>
      <c r="P88">
        <v>1</v>
      </c>
      <c r="Q88">
        <v>5</v>
      </c>
      <c r="R88">
        <v>2</v>
      </c>
      <c r="S88">
        <v>2</v>
      </c>
      <c r="T88">
        <v>1</v>
      </c>
      <c r="U88">
        <v>4</v>
      </c>
      <c r="V88">
        <v>2</v>
      </c>
      <c r="W88">
        <v>1</v>
      </c>
      <c r="X88">
        <v>2</v>
      </c>
      <c r="Y88">
        <v>1</v>
      </c>
      <c r="Z88">
        <v>1</v>
      </c>
      <c r="AA88">
        <v>5</v>
      </c>
      <c r="AB88">
        <v>1</v>
      </c>
      <c r="AC88">
        <f t="shared" si="3"/>
        <v>19</v>
      </c>
      <c r="AD88">
        <f t="shared" si="4"/>
        <v>37</v>
      </c>
      <c r="AE88">
        <f t="shared" si="5"/>
        <v>56</v>
      </c>
    </row>
    <row r="89" spans="1:31" x14ac:dyDescent="0.25">
      <c r="A89">
        <v>44</v>
      </c>
      <c r="B89">
        <v>48</v>
      </c>
      <c r="C89">
        <v>1991</v>
      </c>
      <c r="D89">
        <v>1999</v>
      </c>
      <c r="E89">
        <v>1999</v>
      </c>
      <c r="F89">
        <v>8</v>
      </c>
      <c r="G89">
        <v>4</v>
      </c>
      <c r="H89">
        <v>3</v>
      </c>
      <c r="I89">
        <v>2</v>
      </c>
      <c r="J89">
        <v>4</v>
      </c>
      <c r="K89">
        <v>2</v>
      </c>
      <c r="L89">
        <v>4</v>
      </c>
      <c r="M89">
        <v>3</v>
      </c>
      <c r="N89">
        <v>3</v>
      </c>
      <c r="O89">
        <v>2</v>
      </c>
      <c r="P89">
        <v>1</v>
      </c>
      <c r="Q89">
        <v>5</v>
      </c>
      <c r="R89">
        <v>2</v>
      </c>
      <c r="S89">
        <v>2</v>
      </c>
      <c r="T89">
        <v>2</v>
      </c>
      <c r="U89">
        <v>4</v>
      </c>
      <c r="V89">
        <v>2</v>
      </c>
      <c r="W89">
        <v>1</v>
      </c>
      <c r="X89">
        <v>3</v>
      </c>
      <c r="Y89">
        <v>2</v>
      </c>
      <c r="Z89">
        <v>2</v>
      </c>
      <c r="AA89">
        <v>4</v>
      </c>
      <c r="AB89">
        <v>4</v>
      </c>
      <c r="AC89">
        <f t="shared" si="3"/>
        <v>28</v>
      </c>
      <c r="AD89">
        <f t="shared" si="4"/>
        <v>33</v>
      </c>
      <c r="AE89">
        <f t="shared" si="5"/>
        <v>61</v>
      </c>
    </row>
    <row r="90" spans="1:31" x14ac:dyDescent="0.25">
      <c r="A90">
        <v>45</v>
      </c>
      <c r="B90">
        <v>56</v>
      </c>
      <c r="C90">
        <v>1981</v>
      </c>
      <c r="D90">
        <v>2006</v>
      </c>
      <c r="E90">
        <v>2011</v>
      </c>
      <c r="F90">
        <v>9</v>
      </c>
      <c r="G90">
        <v>4</v>
      </c>
      <c r="H90">
        <v>2</v>
      </c>
      <c r="I90">
        <v>1</v>
      </c>
      <c r="J90">
        <v>3</v>
      </c>
      <c r="K90">
        <v>4</v>
      </c>
      <c r="L90">
        <v>2</v>
      </c>
      <c r="M90">
        <v>3</v>
      </c>
      <c r="N90">
        <v>2</v>
      </c>
      <c r="O90">
        <v>1</v>
      </c>
      <c r="P90">
        <v>1</v>
      </c>
      <c r="Q90">
        <v>5</v>
      </c>
      <c r="R90">
        <v>1</v>
      </c>
      <c r="S90">
        <v>1</v>
      </c>
      <c r="T90">
        <v>4</v>
      </c>
      <c r="U90">
        <v>4</v>
      </c>
      <c r="V90">
        <v>2</v>
      </c>
      <c r="W90">
        <v>2</v>
      </c>
      <c r="X90">
        <v>2</v>
      </c>
      <c r="Y90">
        <v>3</v>
      </c>
      <c r="Z90">
        <v>1</v>
      </c>
      <c r="AA90">
        <v>3</v>
      </c>
      <c r="AB90">
        <v>2</v>
      </c>
      <c r="AC90">
        <f t="shared" si="3"/>
        <v>24</v>
      </c>
      <c r="AD90">
        <f t="shared" si="4"/>
        <v>29</v>
      </c>
      <c r="AE90">
        <f t="shared" si="5"/>
        <v>53</v>
      </c>
    </row>
    <row r="91" spans="1:31" x14ac:dyDescent="0.25">
      <c r="A91">
        <v>51</v>
      </c>
      <c r="B91">
        <v>43</v>
      </c>
      <c r="C91">
        <v>1996</v>
      </c>
      <c r="D91">
        <v>1997</v>
      </c>
      <c r="E91">
        <v>2014</v>
      </c>
      <c r="F91">
        <v>9</v>
      </c>
      <c r="G91">
        <v>5</v>
      </c>
      <c r="H91">
        <v>4</v>
      </c>
      <c r="I91">
        <v>2</v>
      </c>
      <c r="J91">
        <v>4</v>
      </c>
      <c r="K91">
        <v>3</v>
      </c>
      <c r="L91">
        <v>1</v>
      </c>
      <c r="M91">
        <v>4</v>
      </c>
      <c r="N91">
        <v>3</v>
      </c>
      <c r="O91">
        <v>3</v>
      </c>
      <c r="P91">
        <v>3</v>
      </c>
      <c r="Q91">
        <v>3</v>
      </c>
      <c r="R91">
        <v>1</v>
      </c>
      <c r="S91">
        <v>1</v>
      </c>
      <c r="T91">
        <v>2</v>
      </c>
      <c r="U91">
        <v>2</v>
      </c>
      <c r="V91">
        <v>1</v>
      </c>
      <c r="W91">
        <v>1</v>
      </c>
      <c r="X91">
        <v>2</v>
      </c>
      <c r="Y91">
        <v>2</v>
      </c>
      <c r="Z91">
        <v>4</v>
      </c>
      <c r="AA91">
        <v>3</v>
      </c>
      <c r="AB91">
        <v>3</v>
      </c>
      <c r="AC91">
        <f t="shared" si="3"/>
        <v>32</v>
      </c>
      <c r="AD91">
        <f t="shared" si="4"/>
        <v>25</v>
      </c>
      <c r="AE91">
        <f t="shared" si="5"/>
        <v>57</v>
      </c>
    </row>
    <row r="92" spans="1:31" x14ac:dyDescent="0.25">
      <c r="A92">
        <v>53</v>
      </c>
      <c r="B92">
        <v>50</v>
      </c>
      <c r="C92">
        <v>2004</v>
      </c>
      <c r="D92">
        <v>2014</v>
      </c>
      <c r="E92">
        <v>2014</v>
      </c>
      <c r="F92">
        <v>9</v>
      </c>
      <c r="G92">
        <v>4</v>
      </c>
      <c r="H92">
        <v>4</v>
      </c>
      <c r="I92">
        <v>1</v>
      </c>
      <c r="J92">
        <v>4</v>
      </c>
      <c r="K92">
        <v>4</v>
      </c>
      <c r="L92">
        <v>4</v>
      </c>
      <c r="M92">
        <v>4</v>
      </c>
      <c r="N92">
        <v>3</v>
      </c>
      <c r="O92">
        <v>1</v>
      </c>
      <c r="P92">
        <v>2</v>
      </c>
      <c r="Q92">
        <v>4</v>
      </c>
      <c r="R92">
        <v>3</v>
      </c>
      <c r="S92">
        <v>4</v>
      </c>
      <c r="T92">
        <v>2</v>
      </c>
      <c r="U92">
        <v>2</v>
      </c>
      <c r="V92">
        <v>4</v>
      </c>
      <c r="W92">
        <v>5</v>
      </c>
      <c r="X92">
        <v>4</v>
      </c>
      <c r="Y92">
        <v>3</v>
      </c>
      <c r="Z92">
        <v>4</v>
      </c>
      <c r="AA92">
        <v>4</v>
      </c>
      <c r="AB92">
        <v>1</v>
      </c>
      <c r="AC92">
        <f t="shared" si="3"/>
        <v>35</v>
      </c>
      <c r="AD92">
        <f t="shared" si="4"/>
        <v>36</v>
      </c>
      <c r="AE92">
        <f t="shared" si="5"/>
        <v>71</v>
      </c>
    </row>
    <row r="93" spans="1:31" x14ac:dyDescent="0.25">
      <c r="A93">
        <v>59</v>
      </c>
      <c r="B93">
        <v>47</v>
      </c>
      <c r="C93">
        <v>1991</v>
      </c>
      <c r="D93">
        <v>2003</v>
      </c>
      <c r="E93">
        <v>2003</v>
      </c>
      <c r="F93">
        <v>9</v>
      </c>
      <c r="G93">
        <v>4</v>
      </c>
      <c r="H93">
        <v>4</v>
      </c>
      <c r="I93">
        <v>2</v>
      </c>
      <c r="J93">
        <v>5</v>
      </c>
      <c r="K93">
        <v>2</v>
      </c>
      <c r="L93">
        <v>3</v>
      </c>
      <c r="M93">
        <v>4</v>
      </c>
      <c r="N93">
        <v>3</v>
      </c>
      <c r="O93">
        <v>2</v>
      </c>
      <c r="P93">
        <v>2</v>
      </c>
      <c r="Q93">
        <v>4</v>
      </c>
      <c r="R93">
        <v>2</v>
      </c>
      <c r="S93">
        <v>2</v>
      </c>
      <c r="T93">
        <v>1</v>
      </c>
      <c r="U93">
        <v>4</v>
      </c>
      <c r="V93">
        <v>3</v>
      </c>
      <c r="W93">
        <v>2</v>
      </c>
      <c r="X93">
        <v>4</v>
      </c>
      <c r="Y93">
        <v>2</v>
      </c>
      <c r="Z93">
        <v>2</v>
      </c>
      <c r="AA93">
        <v>5</v>
      </c>
      <c r="AB93">
        <v>2</v>
      </c>
      <c r="AC93">
        <f t="shared" si="3"/>
        <v>29</v>
      </c>
      <c r="AD93">
        <f t="shared" si="4"/>
        <v>35</v>
      </c>
      <c r="AE93">
        <f t="shared" si="5"/>
        <v>64</v>
      </c>
    </row>
    <row r="94" spans="1:31" x14ac:dyDescent="0.25">
      <c r="A94">
        <v>61</v>
      </c>
      <c r="B94">
        <v>55</v>
      </c>
      <c r="C94">
        <v>2002</v>
      </c>
      <c r="D94">
        <v>2022</v>
      </c>
      <c r="E94">
        <v>2016</v>
      </c>
      <c r="F94">
        <v>8</v>
      </c>
      <c r="G94">
        <v>5</v>
      </c>
      <c r="I94">
        <v>1</v>
      </c>
      <c r="J94">
        <v>1</v>
      </c>
      <c r="K94">
        <v>1</v>
      </c>
      <c r="L94">
        <v>1</v>
      </c>
      <c r="M94">
        <v>4</v>
      </c>
      <c r="N94">
        <v>4</v>
      </c>
      <c r="O94">
        <v>1</v>
      </c>
      <c r="P94">
        <v>1</v>
      </c>
      <c r="Q94">
        <v>4</v>
      </c>
      <c r="R94">
        <v>1</v>
      </c>
      <c r="S94">
        <v>1</v>
      </c>
      <c r="T94">
        <v>2</v>
      </c>
      <c r="U94">
        <v>4</v>
      </c>
      <c r="V94">
        <v>1</v>
      </c>
      <c r="W94">
        <v>1</v>
      </c>
      <c r="X94">
        <v>2</v>
      </c>
      <c r="Y94">
        <v>4</v>
      </c>
      <c r="Z94">
        <v>1</v>
      </c>
      <c r="AA94">
        <v>4</v>
      </c>
      <c r="AB94">
        <v>2</v>
      </c>
      <c r="AC94">
        <f t="shared" si="3"/>
        <v>24</v>
      </c>
      <c r="AD94">
        <f t="shared" si="4"/>
        <v>22</v>
      </c>
      <c r="AE94">
        <f t="shared" si="5"/>
        <v>46</v>
      </c>
    </row>
    <row r="95" spans="1:31" x14ac:dyDescent="0.25">
      <c r="A95">
        <v>70</v>
      </c>
      <c r="B95">
        <v>36</v>
      </c>
      <c r="C95">
        <v>2003</v>
      </c>
      <c r="D95">
        <v>2008</v>
      </c>
      <c r="E95">
        <v>2008</v>
      </c>
      <c r="F95">
        <v>9</v>
      </c>
      <c r="G95">
        <v>5</v>
      </c>
      <c r="H95">
        <v>3</v>
      </c>
      <c r="J95">
        <v>2</v>
      </c>
      <c r="K95">
        <v>3</v>
      </c>
      <c r="L95">
        <v>3</v>
      </c>
      <c r="M95">
        <v>4</v>
      </c>
      <c r="N95">
        <v>3</v>
      </c>
      <c r="O95">
        <v>4</v>
      </c>
      <c r="P95">
        <v>1</v>
      </c>
      <c r="Q95">
        <v>4</v>
      </c>
      <c r="R95">
        <v>4</v>
      </c>
      <c r="S95">
        <v>5</v>
      </c>
      <c r="T95">
        <v>4</v>
      </c>
      <c r="U95">
        <v>2</v>
      </c>
      <c r="V95">
        <v>4</v>
      </c>
      <c r="W95">
        <v>4</v>
      </c>
      <c r="X95">
        <v>3</v>
      </c>
      <c r="Y95">
        <v>4</v>
      </c>
      <c r="Z95">
        <v>4</v>
      </c>
      <c r="AA95">
        <v>4</v>
      </c>
      <c r="AB95">
        <v>2</v>
      </c>
      <c r="AC95">
        <f t="shared" si="3"/>
        <v>37</v>
      </c>
      <c r="AD95">
        <f t="shared" si="4"/>
        <v>35</v>
      </c>
      <c r="AE95">
        <f t="shared" si="5"/>
        <v>72</v>
      </c>
    </row>
    <row r="96" spans="1:31" x14ac:dyDescent="0.25">
      <c r="A96">
        <v>74</v>
      </c>
      <c r="B96">
        <v>47</v>
      </c>
      <c r="C96">
        <v>1991</v>
      </c>
      <c r="D96">
        <v>2010</v>
      </c>
      <c r="E96">
        <v>2010</v>
      </c>
      <c r="F96">
        <v>8</v>
      </c>
      <c r="G96">
        <v>4</v>
      </c>
      <c r="H96">
        <v>3</v>
      </c>
      <c r="I96">
        <v>2</v>
      </c>
      <c r="J96">
        <v>3</v>
      </c>
      <c r="K96">
        <v>3</v>
      </c>
      <c r="L96">
        <v>5</v>
      </c>
      <c r="M96">
        <v>3</v>
      </c>
      <c r="N96">
        <v>2</v>
      </c>
      <c r="O96">
        <v>1</v>
      </c>
      <c r="P96">
        <v>2</v>
      </c>
      <c r="Q96">
        <v>4</v>
      </c>
      <c r="R96">
        <v>2</v>
      </c>
      <c r="S96">
        <v>1</v>
      </c>
      <c r="T96">
        <v>4</v>
      </c>
      <c r="U96">
        <v>5</v>
      </c>
      <c r="V96">
        <v>3</v>
      </c>
      <c r="W96">
        <v>1</v>
      </c>
      <c r="X96">
        <v>2</v>
      </c>
      <c r="Y96">
        <v>4</v>
      </c>
      <c r="Z96">
        <v>3</v>
      </c>
      <c r="AA96">
        <v>4</v>
      </c>
      <c r="AB96">
        <v>1</v>
      </c>
      <c r="AC96">
        <f t="shared" si="3"/>
        <v>27</v>
      </c>
      <c r="AD96">
        <f t="shared" si="4"/>
        <v>35</v>
      </c>
      <c r="AE96">
        <f t="shared" si="5"/>
        <v>62</v>
      </c>
    </row>
    <row r="97" spans="1:31" x14ac:dyDescent="0.25">
      <c r="A97">
        <v>77</v>
      </c>
      <c r="B97">
        <v>27</v>
      </c>
      <c r="C97">
        <v>2011</v>
      </c>
      <c r="D97">
        <v>2013</v>
      </c>
      <c r="E97">
        <v>2015</v>
      </c>
      <c r="F97">
        <v>7</v>
      </c>
      <c r="G97">
        <v>4</v>
      </c>
      <c r="H97">
        <v>4</v>
      </c>
      <c r="I97">
        <v>3</v>
      </c>
      <c r="J97">
        <v>3</v>
      </c>
      <c r="K97">
        <v>3</v>
      </c>
      <c r="L97">
        <v>5</v>
      </c>
      <c r="M97">
        <v>5</v>
      </c>
      <c r="N97">
        <v>4</v>
      </c>
      <c r="O97">
        <v>3</v>
      </c>
      <c r="P97">
        <v>2</v>
      </c>
      <c r="Q97">
        <v>5</v>
      </c>
      <c r="R97">
        <v>3</v>
      </c>
      <c r="S97">
        <v>3</v>
      </c>
      <c r="T97">
        <v>2</v>
      </c>
      <c r="U97">
        <v>3</v>
      </c>
      <c r="V97">
        <v>4</v>
      </c>
      <c r="W97">
        <v>2</v>
      </c>
      <c r="X97">
        <v>3</v>
      </c>
      <c r="Y97">
        <v>2</v>
      </c>
      <c r="Z97">
        <v>1</v>
      </c>
      <c r="AA97">
        <v>5</v>
      </c>
      <c r="AB97">
        <v>3</v>
      </c>
      <c r="AC97">
        <f t="shared" si="3"/>
        <v>33</v>
      </c>
      <c r="AD97">
        <f t="shared" si="4"/>
        <v>39</v>
      </c>
      <c r="AE97">
        <f t="shared" si="5"/>
        <v>72</v>
      </c>
    </row>
    <row r="98" spans="1:31" x14ac:dyDescent="0.25">
      <c r="A98">
        <v>93</v>
      </c>
      <c r="B98">
        <v>46</v>
      </c>
      <c r="C98">
        <v>1993</v>
      </c>
      <c r="D98">
        <v>2002</v>
      </c>
      <c r="E98">
        <v>2002</v>
      </c>
      <c r="F98">
        <v>8</v>
      </c>
      <c r="G98">
        <v>4</v>
      </c>
      <c r="H98">
        <v>3</v>
      </c>
      <c r="I98">
        <v>2</v>
      </c>
      <c r="J98">
        <v>2</v>
      </c>
      <c r="K98">
        <v>3</v>
      </c>
      <c r="L98">
        <v>3</v>
      </c>
      <c r="M98">
        <v>2</v>
      </c>
      <c r="N98">
        <v>2</v>
      </c>
      <c r="O98">
        <v>3</v>
      </c>
      <c r="P98">
        <v>2</v>
      </c>
      <c r="Q98">
        <v>4</v>
      </c>
      <c r="R98">
        <v>2</v>
      </c>
      <c r="S98">
        <v>2</v>
      </c>
      <c r="T98">
        <v>3</v>
      </c>
      <c r="U98">
        <v>4</v>
      </c>
      <c r="V98">
        <v>2</v>
      </c>
      <c r="W98">
        <v>3</v>
      </c>
      <c r="X98">
        <v>2</v>
      </c>
      <c r="Y98">
        <v>2</v>
      </c>
      <c r="Z98">
        <v>2</v>
      </c>
      <c r="AA98">
        <v>4</v>
      </c>
      <c r="AB98">
        <v>3</v>
      </c>
      <c r="AC98">
        <f t="shared" si="3"/>
        <v>30</v>
      </c>
      <c r="AD98">
        <f t="shared" si="4"/>
        <v>29</v>
      </c>
      <c r="AE98">
        <f t="shared" si="5"/>
        <v>59</v>
      </c>
    </row>
    <row r="99" spans="1:31" x14ac:dyDescent="0.25">
      <c r="A99">
        <v>96</v>
      </c>
      <c r="B99">
        <v>39</v>
      </c>
      <c r="C99">
        <v>2005</v>
      </c>
      <c r="D99">
        <v>2012</v>
      </c>
      <c r="E99">
        <v>2016</v>
      </c>
      <c r="F99">
        <v>9</v>
      </c>
      <c r="G99">
        <v>5</v>
      </c>
      <c r="H99">
        <v>3</v>
      </c>
      <c r="I99">
        <v>1</v>
      </c>
      <c r="J99">
        <v>2</v>
      </c>
      <c r="K99">
        <v>4</v>
      </c>
      <c r="L99">
        <v>5</v>
      </c>
      <c r="M99">
        <v>4</v>
      </c>
      <c r="N99">
        <v>1</v>
      </c>
      <c r="O99">
        <v>2</v>
      </c>
      <c r="P99">
        <v>1</v>
      </c>
      <c r="Q99">
        <v>5</v>
      </c>
      <c r="R99">
        <v>3</v>
      </c>
      <c r="S99">
        <v>1</v>
      </c>
      <c r="T99">
        <v>3</v>
      </c>
      <c r="U99">
        <v>3</v>
      </c>
      <c r="V99">
        <v>3</v>
      </c>
      <c r="W99">
        <v>1</v>
      </c>
      <c r="X99">
        <v>3</v>
      </c>
      <c r="Y99">
        <v>3</v>
      </c>
      <c r="Z99">
        <v>3</v>
      </c>
      <c r="AA99">
        <v>5</v>
      </c>
      <c r="AB99">
        <v>1</v>
      </c>
      <c r="AC99">
        <f t="shared" si="3"/>
        <v>28</v>
      </c>
      <c r="AD99">
        <f t="shared" si="4"/>
        <v>34</v>
      </c>
      <c r="AE99">
        <f t="shared" si="5"/>
        <v>62</v>
      </c>
    </row>
    <row r="100" spans="1:31" x14ac:dyDescent="0.25">
      <c r="A100">
        <v>105</v>
      </c>
      <c r="B100">
        <v>44</v>
      </c>
      <c r="C100">
        <v>1995</v>
      </c>
      <c r="D100">
        <v>2006</v>
      </c>
      <c r="E100">
        <v>2006</v>
      </c>
      <c r="F100">
        <v>8</v>
      </c>
      <c r="G100">
        <v>5</v>
      </c>
      <c r="H100">
        <v>3</v>
      </c>
      <c r="I100">
        <v>2</v>
      </c>
      <c r="J100" s="50">
        <v>4</v>
      </c>
      <c r="K100">
        <v>2</v>
      </c>
      <c r="L100">
        <v>3</v>
      </c>
      <c r="M100">
        <v>4</v>
      </c>
      <c r="N100">
        <v>1</v>
      </c>
      <c r="O100">
        <v>1</v>
      </c>
      <c r="P100">
        <v>1</v>
      </c>
      <c r="Q100">
        <v>3</v>
      </c>
      <c r="R100">
        <v>2</v>
      </c>
      <c r="S100">
        <v>2</v>
      </c>
      <c r="T100">
        <v>1</v>
      </c>
      <c r="U100">
        <v>3</v>
      </c>
      <c r="V100">
        <v>2</v>
      </c>
      <c r="W100">
        <v>1</v>
      </c>
      <c r="X100">
        <v>2</v>
      </c>
      <c r="Y100">
        <v>1</v>
      </c>
      <c r="Z100">
        <v>1</v>
      </c>
      <c r="AA100">
        <v>4</v>
      </c>
      <c r="AB100">
        <v>3</v>
      </c>
      <c r="AC100">
        <f t="shared" si="3"/>
        <v>22</v>
      </c>
      <c r="AD100">
        <f t="shared" si="4"/>
        <v>29</v>
      </c>
      <c r="AE100">
        <f t="shared" si="5"/>
        <v>51</v>
      </c>
    </row>
    <row r="101" spans="1:31" x14ac:dyDescent="0.25">
      <c r="A101">
        <v>111</v>
      </c>
      <c r="B101">
        <v>37</v>
      </c>
      <c r="C101">
        <v>2012</v>
      </c>
      <c r="D101">
        <v>2012</v>
      </c>
      <c r="E101">
        <v>2012</v>
      </c>
      <c r="F101">
        <v>7</v>
      </c>
      <c r="G101">
        <v>5</v>
      </c>
      <c r="H101">
        <v>4</v>
      </c>
      <c r="I101">
        <v>2</v>
      </c>
      <c r="J101">
        <v>4</v>
      </c>
      <c r="K101">
        <v>2</v>
      </c>
      <c r="L101">
        <v>2</v>
      </c>
      <c r="M101">
        <v>4</v>
      </c>
      <c r="N101">
        <v>2</v>
      </c>
      <c r="O101">
        <v>2</v>
      </c>
      <c r="P101">
        <v>1</v>
      </c>
      <c r="Q101">
        <v>4</v>
      </c>
      <c r="R101">
        <v>2</v>
      </c>
      <c r="S101">
        <v>1</v>
      </c>
      <c r="T101">
        <v>2</v>
      </c>
      <c r="U101">
        <v>4</v>
      </c>
      <c r="V101">
        <v>3</v>
      </c>
      <c r="W101">
        <v>2</v>
      </c>
      <c r="X101">
        <v>2</v>
      </c>
      <c r="Y101">
        <v>2</v>
      </c>
      <c r="Z101">
        <v>2</v>
      </c>
      <c r="AA101">
        <v>4</v>
      </c>
      <c r="AB101">
        <v>2</v>
      </c>
      <c r="AC101">
        <f t="shared" si="3"/>
        <v>26</v>
      </c>
      <c r="AD101">
        <f t="shared" si="4"/>
        <v>32</v>
      </c>
      <c r="AE101">
        <f t="shared" si="5"/>
        <v>58</v>
      </c>
    </row>
    <row r="102" spans="1:31" x14ac:dyDescent="0.25">
      <c r="A102">
        <v>121</v>
      </c>
      <c r="B102">
        <v>53</v>
      </c>
      <c r="C102">
        <v>2004</v>
      </c>
      <c r="D102">
        <v>2015</v>
      </c>
      <c r="E102">
        <v>2015</v>
      </c>
      <c r="F102">
        <v>10</v>
      </c>
      <c r="G102">
        <v>4</v>
      </c>
      <c r="H102">
        <v>4</v>
      </c>
      <c r="I102">
        <v>1</v>
      </c>
      <c r="J102">
        <v>2</v>
      </c>
      <c r="K102">
        <v>3</v>
      </c>
      <c r="L102">
        <v>4</v>
      </c>
      <c r="M102">
        <v>4</v>
      </c>
      <c r="N102">
        <v>3</v>
      </c>
      <c r="O102">
        <v>2</v>
      </c>
      <c r="P102">
        <v>1</v>
      </c>
      <c r="Q102">
        <v>2</v>
      </c>
      <c r="R102">
        <v>1</v>
      </c>
      <c r="S102">
        <v>1</v>
      </c>
      <c r="T102">
        <v>1</v>
      </c>
      <c r="U102">
        <v>3</v>
      </c>
      <c r="V102">
        <v>2</v>
      </c>
      <c r="W102">
        <v>1</v>
      </c>
      <c r="X102">
        <v>2</v>
      </c>
      <c r="Y102">
        <v>2</v>
      </c>
      <c r="Z102">
        <v>1</v>
      </c>
      <c r="AA102">
        <v>3</v>
      </c>
      <c r="AB102">
        <v>3</v>
      </c>
      <c r="AC102">
        <f t="shared" si="3"/>
        <v>24</v>
      </c>
      <c r="AD102">
        <f t="shared" si="4"/>
        <v>26</v>
      </c>
      <c r="AE102">
        <f t="shared" si="5"/>
        <v>50</v>
      </c>
    </row>
    <row r="103" spans="1:31" x14ac:dyDescent="0.25">
      <c r="A103">
        <v>139</v>
      </c>
      <c r="B103">
        <v>63</v>
      </c>
      <c r="C103">
        <v>1980</v>
      </c>
      <c r="D103">
        <v>1982</v>
      </c>
      <c r="E103">
        <v>1982</v>
      </c>
      <c r="F103">
        <v>10</v>
      </c>
      <c r="G103">
        <v>5</v>
      </c>
      <c r="H103">
        <v>4</v>
      </c>
      <c r="I103">
        <v>1</v>
      </c>
      <c r="J103">
        <v>3</v>
      </c>
      <c r="K103">
        <v>4</v>
      </c>
      <c r="L103">
        <v>3</v>
      </c>
      <c r="M103">
        <v>3</v>
      </c>
      <c r="N103">
        <v>3</v>
      </c>
      <c r="O103">
        <v>1</v>
      </c>
      <c r="P103">
        <v>1</v>
      </c>
      <c r="Q103">
        <v>3</v>
      </c>
      <c r="R103">
        <v>1</v>
      </c>
      <c r="S103">
        <v>1</v>
      </c>
      <c r="T103">
        <v>3</v>
      </c>
      <c r="U103">
        <v>4</v>
      </c>
      <c r="V103">
        <v>1</v>
      </c>
      <c r="W103">
        <v>1</v>
      </c>
      <c r="X103">
        <v>1</v>
      </c>
      <c r="Y103">
        <v>1</v>
      </c>
      <c r="Z103">
        <v>1</v>
      </c>
      <c r="AA103">
        <v>5</v>
      </c>
      <c r="AB103">
        <v>1</v>
      </c>
      <c r="AC103">
        <f t="shared" si="3"/>
        <v>21</v>
      </c>
      <c r="AD103">
        <f t="shared" si="4"/>
        <v>30</v>
      </c>
      <c r="AE103">
        <f t="shared" si="5"/>
        <v>51</v>
      </c>
    </row>
    <row r="104" spans="1:31" x14ac:dyDescent="0.25">
      <c r="A104">
        <v>11</v>
      </c>
      <c r="B104">
        <v>38</v>
      </c>
      <c r="C104">
        <v>2012</v>
      </c>
      <c r="D104">
        <v>2013</v>
      </c>
      <c r="E104">
        <v>2013</v>
      </c>
      <c r="F104">
        <v>8</v>
      </c>
      <c r="G104">
        <v>3</v>
      </c>
      <c r="H104">
        <v>3</v>
      </c>
      <c r="I104">
        <v>2</v>
      </c>
      <c r="J104">
        <v>3</v>
      </c>
      <c r="K104">
        <v>2</v>
      </c>
      <c r="L104">
        <v>4</v>
      </c>
      <c r="M104">
        <v>4</v>
      </c>
      <c r="N104">
        <v>1</v>
      </c>
      <c r="O104">
        <v>1</v>
      </c>
      <c r="P104">
        <v>1</v>
      </c>
      <c r="Q104">
        <v>1</v>
      </c>
      <c r="R104">
        <v>1</v>
      </c>
      <c r="S104">
        <v>1</v>
      </c>
      <c r="T104">
        <v>1</v>
      </c>
      <c r="U104">
        <v>4</v>
      </c>
      <c r="V104">
        <v>3</v>
      </c>
      <c r="W104">
        <v>1</v>
      </c>
      <c r="X104">
        <v>1</v>
      </c>
      <c r="Y104">
        <v>1</v>
      </c>
      <c r="Z104">
        <v>1</v>
      </c>
      <c r="AA104">
        <v>5</v>
      </c>
      <c r="AB104">
        <v>1</v>
      </c>
      <c r="AC104">
        <f t="shared" si="3"/>
        <v>16</v>
      </c>
      <c r="AD104">
        <f t="shared" si="4"/>
        <v>29</v>
      </c>
      <c r="AE104">
        <f t="shared" si="5"/>
        <v>45</v>
      </c>
    </row>
    <row r="105" spans="1:31" x14ac:dyDescent="0.25">
      <c r="A105">
        <v>15</v>
      </c>
      <c r="B105">
        <v>35</v>
      </c>
      <c r="C105">
        <v>2009</v>
      </c>
      <c r="D105">
        <v>2012</v>
      </c>
      <c r="E105">
        <v>2012</v>
      </c>
      <c r="F105">
        <v>9</v>
      </c>
      <c r="G105">
        <v>5</v>
      </c>
      <c r="H105">
        <v>3</v>
      </c>
      <c r="I105">
        <v>2</v>
      </c>
      <c r="J105">
        <v>4</v>
      </c>
      <c r="K105">
        <v>2</v>
      </c>
      <c r="L105">
        <v>4</v>
      </c>
      <c r="M105">
        <v>4</v>
      </c>
      <c r="N105">
        <v>3</v>
      </c>
      <c r="O105">
        <v>2</v>
      </c>
      <c r="P105">
        <v>2</v>
      </c>
      <c r="Q105">
        <v>5</v>
      </c>
      <c r="R105">
        <v>2</v>
      </c>
      <c r="S105">
        <v>2</v>
      </c>
      <c r="T105">
        <v>2</v>
      </c>
      <c r="U105">
        <v>4</v>
      </c>
      <c r="V105">
        <v>3</v>
      </c>
      <c r="W105">
        <v>2</v>
      </c>
      <c r="X105">
        <v>2</v>
      </c>
      <c r="Y105">
        <v>1</v>
      </c>
      <c r="Z105">
        <v>2</v>
      </c>
      <c r="AA105">
        <v>5</v>
      </c>
      <c r="AB105">
        <v>3</v>
      </c>
      <c r="AC105">
        <f t="shared" si="3"/>
        <v>28</v>
      </c>
      <c r="AD105">
        <f t="shared" si="4"/>
        <v>36</v>
      </c>
      <c r="AE105">
        <f t="shared" si="5"/>
        <v>64</v>
      </c>
    </row>
    <row r="106" spans="1:31" x14ac:dyDescent="0.25">
      <c r="A106">
        <v>22</v>
      </c>
      <c r="B106">
        <v>41</v>
      </c>
      <c r="C106">
        <v>1997</v>
      </c>
      <c r="D106">
        <v>1998</v>
      </c>
      <c r="E106">
        <v>1998</v>
      </c>
      <c r="F106">
        <v>9</v>
      </c>
      <c r="G106">
        <v>4</v>
      </c>
      <c r="H106">
        <v>4</v>
      </c>
      <c r="I106">
        <v>2</v>
      </c>
      <c r="J106">
        <v>4</v>
      </c>
      <c r="K106">
        <v>4</v>
      </c>
      <c r="L106">
        <v>3</v>
      </c>
      <c r="M106">
        <v>4</v>
      </c>
      <c r="N106">
        <v>4</v>
      </c>
      <c r="O106">
        <v>2</v>
      </c>
      <c r="P106">
        <v>2</v>
      </c>
      <c r="Q106">
        <v>3</v>
      </c>
      <c r="R106">
        <v>1</v>
      </c>
      <c r="S106">
        <v>1</v>
      </c>
      <c r="T106">
        <v>2</v>
      </c>
      <c r="U106">
        <v>4</v>
      </c>
      <c r="V106">
        <v>3</v>
      </c>
      <c r="W106">
        <v>3</v>
      </c>
      <c r="X106">
        <v>2</v>
      </c>
      <c r="Y106">
        <v>3</v>
      </c>
      <c r="Z106">
        <v>2</v>
      </c>
      <c r="AA106">
        <v>4</v>
      </c>
      <c r="AB106">
        <v>3</v>
      </c>
      <c r="AC106">
        <f t="shared" si="3"/>
        <v>32</v>
      </c>
      <c r="AD106">
        <f t="shared" si="4"/>
        <v>32</v>
      </c>
      <c r="AE106">
        <f t="shared" si="5"/>
        <v>64</v>
      </c>
    </row>
    <row r="107" spans="1:31" x14ac:dyDescent="0.25">
      <c r="A107">
        <v>32</v>
      </c>
      <c r="B107">
        <v>43</v>
      </c>
      <c r="C107">
        <v>1997</v>
      </c>
      <c r="D107">
        <v>1997</v>
      </c>
      <c r="E107">
        <v>2008</v>
      </c>
      <c r="F107">
        <v>8</v>
      </c>
      <c r="G107">
        <v>4</v>
      </c>
      <c r="H107">
        <v>3</v>
      </c>
      <c r="I107">
        <v>3</v>
      </c>
      <c r="J107">
        <v>2</v>
      </c>
      <c r="K107">
        <v>4</v>
      </c>
      <c r="L107">
        <v>4</v>
      </c>
      <c r="M107">
        <v>4</v>
      </c>
      <c r="N107">
        <v>4</v>
      </c>
      <c r="O107">
        <v>2</v>
      </c>
      <c r="P107">
        <v>1</v>
      </c>
      <c r="Q107">
        <v>2</v>
      </c>
      <c r="R107">
        <v>2</v>
      </c>
      <c r="S107">
        <v>1</v>
      </c>
      <c r="T107">
        <v>2</v>
      </c>
      <c r="U107">
        <v>3</v>
      </c>
      <c r="V107">
        <v>3</v>
      </c>
      <c r="W107">
        <v>1</v>
      </c>
      <c r="X107">
        <v>4</v>
      </c>
      <c r="Y107">
        <v>2</v>
      </c>
      <c r="Z107">
        <v>1</v>
      </c>
      <c r="AA107">
        <v>3</v>
      </c>
      <c r="AB107">
        <v>2</v>
      </c>
      <c r="AC107">
        <f t="shared" si="3"/>
        <v>30</v>
      </c>
      <c r="AD107">
        <f t="shared" si="4"/>
        <v>27</v>
      </c>
      <c r="AE107">
        <f t="shared" si="5"/>
        <v>57</v>
      </c>
    </row>
    <row r="108" spans="1:31" x14ac:dyDescent="0.25">
      <c r="A108">
        <v>36</v>
      </c>
      <c r="B108">
        <v>37</v>
      </c>
      <c r="C108">
        <v>2003</v>
      </c>
      <c r="D108">
        <v>2003</v>
      </c>
      <c r="E108">
        <v>2003</v>
      </c>
      <c r="F108">
        <v>5</v>
      </c>
      <c r="G108">
        <v>4</v>
      </c>
      <c r="H108">
        <v>4</v>
      </c>
      <c r="I108">
        <v>3</v>
      </c>
      <c r="J108">
        <v>4</v>
      </c>
      <c r="K108">
        <v>1</v>
      </c>
      <c r="L108">
        <v>2</v>
      </c>
      <c r="M108">
        <v>4</v>
      </c>
      <c r="N108">
        <v>2</v>
      </c>
      <c r="O108">
        <v>3</v>
      </c>
      <c r="P108">
        <v>2</v>
      </c>
      <c r="Q108">
        <v>5</v>
      </c>
      <c r="R108">
        <v>2</v>
      </c>
      <c r="S108">
        <v>3</v>
      </c>
      <c r="T108">
        <v>2</v>
      </c>
      <c r="U108">
        <v>4</v>
      </c>
      <c r="V108">
        <v>4</v>
      </c>
      <c r="W108">
        <v>3</v>
      </c>
      <c r="X108">
        <v>2</v>
      </c>
      <c r="Y108">
        <v>2</v>
      </c>
      <c r="Z108">
        <v>2</v>
      </c>
      <c r="AA108">
        <v>4</v>
      </c>
      <c r="AB108">
        <v>2</v>
      </c>
      <c r="AC108">
        <f t="shared" si="3"/>
        <v>28</v>
      </c>
      <c r="AD108">
        <f t="shared" si="4"/>
        <v>36</v>
      </c>
      <c r="AE108">
        <f t="shared" si="5"/>
        <v>64</v>
      </c>
    </row>
    <row r="109" spans="1:31" x14ac:dyDescent="0.25">
      <c r="A109">
        <v>79</v>
      </c>
      <c r="B109">
        <v>34</v>
      </c>
      <c r="C109">
        <v>2006</v>
      </c>
      <c r="D109">
        <v>2014</v>
      </c>
      <c r="E109">
        <v>2014</v>
      </c>
      <c r="F109">
        <v>6</v>
      </c>
      <c r="G109">
        <v>4</v>
      </c>
      <c r="H109">
        <v>3</v>
      </c>
      <c r="I109">
        <v>2</v>
      </c>
      <c r="J109">
        <v>4</v>
      </c>
      <c r="K109">
        <v>2</v>
      </c>
      <c r="L109">
        <v>4</v>
      </c>
      <c r="M109">
        <v>3</v>
      </c>
      <c r="N109">
        <v>4</v>
      </c>
      <c r="O109">
        <v>3</v>
      </c>
      <c r="P109">
        <v>3</v>
      </c>
      <c r="Q109">
        <v>3</v>
      </c>
      <c r="R109">
        <v>2</v>
      </c>
      <c r="S109">
        <v>2</v>
      </c>
      <c r="T109">
        <v>3</v>
      </c>
      <c r="U109">
        <v>3</v>
      </c>
      <c r="V109">
        <v>3</v>
      </c>
      <c r="W109">
        <v>2</v>
      </c>
      <c r="X109">
        <v>3</v>
      </c>
      <c r="Y109">
        <v>2</v>
      </c>
      <c r="Z109">
        <v>1</v>
      </c>
      <c r="AA109">
        <v>3</v>
      </c>
      <c r="AB109">
        <v>2</v>
      </c>
      <c r="AC109">
        <f t="shared" si="3"/>
        <v>30</v>
      </c>
      <c r="AD109">
        <f t="shared" si="4"/>
        <v>31</v>
      </c>
      <c r="AE109">
        <f t="shared" si="5"/>
        <v>61</v>
      </c>
    </row>
    <row r="110" spans="1:31" x14ac:dyDescent="0.25">
      <c r="A110">
        <v>80</v>
      </c>
      <c r="B110">
        <v>53</v>
      </c>
      <c r="C110">
        <v>1982</v>
      </c>
      <c r="D110">
        <v>2002</v>
      </c>
      <c r="E110">
        <v>2004</v>
      </c>
      <c r="F110">
        <v>9</v>
      </c>
      <c r="G110">
        <v>5</v>
      </c>
      <c r="H110">
        <v>5</v>
      </c>
      <c r="I110">
        <v>2</v>
      </c>
      <c r="J110">
        <v>2</v>
      </c>
      <c r="K110">
        <v>3</v>
      </c>
      <c r="L110">
        <v>3</v>
      </c>
      <c r="M110">
        <v>4</v>
      </c>
      <c r="N110">
        <v>3</v>
      </c>
      <c r="O110">
        <v>2</v>
      </c>
      <c r="P110">
        <v>2</v>
      </c>
      <c r="Q110">
        <v>3</v>
      </c>
      <c r="R110">
        <v>1</v>
      </c>
      <c r="S110">
        <v>2</v>
      </c>
      <c r="T110">
        <v>2</v>
      </c>
      <c r="U110">
        <v>4</v>
      </c>
      <c r="V110">
        <v>3</v>
      </c>
      <c r="W110">
        <v>2</v>
      </c>
      <c r="X110">
        <v>2</v>
      </c>
      <c r="Y110">
        <v>2</v>
      </c>
      <c r="Z110">
        <v>2</v>
      </c>
      <c r="AA110">
        <v>3</v>
      </c>
      <c r="AB110">
        <v>3</v>
      </c>
      <c r="AC110">
        <f t="shared" si="3"/>
        <v>29</v>
      </c>
      <c r="AD110">
        <f t="shared" si="4"/>
        <v>31</v>
      </c>
      <c r="AE110">
        <f t="shared" si="5"/>
        <v>60</v>
      </c>
    </row>
    <row r="111" spans="1:31" x14ac:dyDescent="0.25">
      <c r="A111">
        <v>81</v>
      </c>
      <c r="B111">
        <v>39</v>
      </c>
      <c r="C111">
        <v>2005</v>
      </c>
      <c r="D111">
        <v>2008</v>
      </c>
      <c r="E111">
        <v>2008</v>
      </c>
      <c r="F111">
        <v>7</v>
      </c>
      <c r="G111">
        <v>4</v>
      </c>
      <c r="H111">
        <v>4</v>
      </c>
      <c r="I111">
        <v>1</v>
      </c>
      <c r="J111" s="50">
        <v>4</v>
      </c>
      <c r="K111">
        <v>3</v>
      </c>
      <c r="L111">
        <v>1</v>
      </c>
      <c r="M111">
        <v>3</v>
      </c>
      <c r="N111">
        <v>1</v>
      </c>
      <c r="O111">
        <v>1</v>
      </c>
      <c r="P111">
        <v>2</v>
      </c>
      <c r="Q111">
        <v>5</v>
      </c>
      <c r="R111">
        <v>1</v>
      </c>
      <c r="S111">
        <v>1</v>
      </c>
      <c r="T111">
        <v>2</v>
      </c>
      <c r="U111">
        <v>5</v>
      </c>
      <c r="V111">
        <v>1</v>
      </c>
      <c r="W111">
        <v>1</v>
      </c>
      <c r="X111">
        <v>3</v>
      </c>
      <c r="Y111">
        <v>1</v>
      </c>
      <c r="Z111">
        <v>2</v>
      </c>
      <c r="AA111">
        <v>4</v>
      </c>
      <c r="AB111">
        <v>4</v>
      </c>
      <c r="AC111">
        <f t="shared" si="3"/>
        <v>24</v>
      </c>
      <c r="AD111">
        <f t="shared" si="4"/>
        <v>30</v>
      </c>
      <c r="AE111">
        <f t="shared" si="5"/>
        <v>54</v>
      </c>
    </row>
    <row r="112" spans="1:31" x14ac:dyDescent="0.25">
      <c r="A112">
        <v>82</v>
      </c>
      <c r="B112">
        <v>57</v>
      </c>
      <c r="C112">
        <v>1985</v>
      </c>
      <c r="D112">
        <v>1998</v>
      </c>
      <c r="E112">
        <v>1998</v>
      </c>
      <c r="F112">
        <v>8</v>
      </c>
      <c r="G112">
        <v>5</v>
      </c>
      <c r="H112">
        <v>4</v>
      </c>
      <c r="I112">
        <v>2</v>
      </c>
      <c r="J112">
        <v>3</v>
      </c>
      <c r="K112">
        <v>4</v>
      </c>
      <c r="L112">
        <v>2</v>
      </c>
      <c r="M112">
        <v>3</v>
      </c>
      <c r="N112">
        <v>4</v>
      </c>
      <c r="O112">
        <v>2</v>
      </c>
      <c r="P112">
        <v>2</v>
      </c>
      <c r="Q112">
        <v>2</v>
      </c>
      <c r="R112">
        <v>2</v>
      </c>
      <c r="S112">
        <v>1</v>
      </c>
      <c r="T112">
        <v>2</v>
      </c>
      <c r="U112">
        <v>3</v>
      </c>
      <c r="V112">
        <v>2</v>
      </c>
      <c r="W112">
        <v>2</v>
      </c>
      <c r="X112">
        <v>2</v>
      </c>
      <c r="Y112">
        <v>3</v>
      </c>
      <c r="Z112">
        <v>2</v>
      </c>
      <c r="AA112">
        <v>4</v>
      </c>
      <c r="AB112">
        <v>2</v>
      </c>
      <c r="AC112">
        <f t="shared" si="3"/>
        <v>32</v>
      </c>
      <c r="AD112">
        <f t="shared" si="4"/>
        <v>26</v>
      </c>
      <c r="AE112">
        <f t="shared" si="5"/>
        <v>58</v>
      </c>
    </row>
    <row r="113" spans="1:31" x14ac:dyDescent="0.25">
      <c r="A113">
        <v>100</v>
      </c>
      <c r="B113">
        <v>35</v>
      </c>
      <c r="C113">
        <v>2005</v>
      </c>
      <c r="D113">
        <v>2007</v>
      </c>
      <c r="E113">
        <v>2007</v>
      </c>
      <c r="F113">
        <v>9</v>
      </c>
      <c r="G113">
        <v>4</v>
      </c>
      <c r="H113">
        <v>2</v>
      </c>
      <c r="I113">
        <v>2</v>
      </c>
      <c r="J113">
        <v>1</v>
      </c>
      <c r="K113">
        <v>4</v>
      </c>
      <c r="L113">
        <v>4</v>
      </c>
      <c r="M113">
        <v>5</v>
      </c>
      <c r="N113">
        <v>4</v>
      </c>
      <c r="O113">
        <v>1</v>
      </c>
      <c r="P113">
        <v>1</v>
      </c>
      <c r="Q113">
        <v>5</v>
      </c>
      <c r="R113">
        <v>2</v>
      </c>
      <c r="S113">
        <v>1</v>
      </c>
      <c r="T113">
        <v>3</v>
      </c>
      <c r="U113">
        <v>3</v>
      </c>
      <c r="V113">
        <v>1</v>
      </c>
      <c r="W113">
        <v>2</v>
      </c>
      <c r="X113">
        <v>1</v>
      </c>
      <c r="Y113">
        <v>1</v>
      </c>
      <c r="Z113">
        <v>3</v>
      </c>
      <c r="AA113">
        <v>5</v>
      </c>
      <c r="AB113">
        <v>2</v>
      </c>
      <c r="AC113">
        <f t="shared" si="3"/>
        <v>27</v>
      </c>
      <c r="AD113">
        <f t="shared" si="4"/>
        <v>30</v>
      </c>
      <c r="AE113">
        <f t="shared" si="5"/>
        <v>57</v>
      </c>
    </row>
    <row r="114" spans="1:31" x14ac:dyDescent="0.25">
      <c r="A114">
        <v>104</v>
      </c>
      <c r="B114">
        <v>65</v>
      </c>
      <c r="D114">
        <v>2000</v>
      </c>
      <c r="E114">
        <v>2000</v>
      </c>
      <c r="F114">
        <v>8</v>
      </c>
      <c r="G114">
        <v>5</v>
      </c>
      <c r="H114">
        <v>3</v>
      </c>
      <c r="I114">
        <v>3</v>
      </c>
      <c r="J114">
        <v>1</v>
      </c>
      <c r="K114">
        <v>2</v>
      </c>
      <c r="L114">
        <v>5</v>
      </c>
      <c r="M114">
        <v>3</v>
      </c>
      <c r="N114">
        <v>3</v>
      </c>
      <c r="P114">
        <v>3</v>
      </c>
      <c r="Q114">
        <v>5</v>
      </c>
      <c r="R114">
        <v>2</v>
      </c>
      <c r="S114">
        <v>3</v>
      </c>
      <c r="T114">
        <v>1</v>
      </c>
      <c r="U114">
        <v>3</v>
      </c>
      <c r="V114">
        <v>5</v>
      </c>
      <c r="W114">
        <v>5</v>
      </c>
      <c r="X114">
        <v>3</v>
      </c>
      <c r="Y114">
        <v>3</v>
      </c>
      <c r="Z114">
        <v>4</v>
      </c>
      <c r="AA114">
        <v>3</v>
      </c>
      <c r="AB114">
        <v>4</v>
      </c>
      <c r="AC114">
        <f t="shared" si="3"/>
        <v>37</v>
      </c>
      <c r="AD114">
        <f t="shared" si="4"/>
        <v>32</v>
      </c>
      <c r="AE114">
        <f t="shared" si="5"/>
        <v>69</v>
      </c>
    </row>
    <row r="115" spans="1:31" x14ac:dyDescent="0.25">
      <c r="A115">
        <v>107</v>
      </c>
      <c r="B115">
        <v>51</v>
      </c>
      <c r="C115">
        <v>1996</v>
      </c>
      <c r="D115">
        <v>2001</v>
      </c>
      <c r="E115">
        <v>2001</v>
      </c>
      <c r="F115">
        <v>8</v>
      </c>
      <c r="G115">
        <v>3</v>
      </c>
      <c r="H115">
        <v>2</v>
      </c>
      <c r="I115">
        <v>1</v>
      </c>
      <c r="J115">
        <v>1</v>
      </c>
      <c r="K115">
        <v>2</v>
      </c>
      <c r="L115">
        <v>2</v>
      </c>
      <c r="M115">
        <v>2</v>
      </c>
      <c r="N115">
        <v>3</v>
      </c>
      <c r="O115">
        <v>2</v>
      </c>
      <c r="P115">
        <v>2</v>
      </c>
      <c r="Q115">
        <v>2</v>
      </c>
      <c r="R115">
        <v>2</v>
      </c>
      <c r="S115">
        <v>2</v>
      </c>
      <c r="T115">
        <v>2</v>
      </c>
      <c r="U115">
        <v>2</v>
      </c>
      <c r="V115">
        <v>2</v>
      </c>
      <c r="W115">
        <v>2</v>
      </c>
      <c r="X115">
        <v>2</v>
      </c>
      <c r="Y115">
        <v>2</v>
      </c>
      <c r="Z115">
        <v>2</v>
      </c>
      <c r="AA115">
        <v>1</v>
      </c>
      <c r="AB115">
        <v>2</v>
      </c>
      <c r="AC115">
        <f t="shared" si="3"/>
        <v>25</v>
      </c>
      <c r="AD115">
        <f t="shared" si="4"/>
        <v>18</v>
      </c>
      <c r="AE115">
        <f t="shared" si="5"/>
        <v>43</v>
      </c>
    </row>
    <row r="116" spans="1:31" x14ac:dyDescent="0.25">
      <c r="A116">
        <v>132</v>
      </c>
      <c r="B116">
        <v>52</v>
      </c>
      <c r="C116">
        <v>1998</v>
      </c>
      <c r="D116">
        <v>2002</v>
      </c>
      <c r="E116">
        <v>2002</v>
      </c>
      <c r="F116">
        <v>8</v>
      </c>
      <c r="G116">
        <v>5</v>
      </c>
      <c r="H116">
        <v>2</v>
      </c>
      <c r="I116">
        <v>3</v>
      </c>
      <c r="J116">
        <v>4</v>
      </c>
      <c r="K116">
        <v>4</v>
      </c>
      <c r="L116">
        <v>4</v>
      </c>
      <c r="M116">
        <v>4</v>
      </c>
      <c r="N116">
        <v>2</v>
      </c>
      <c r="O116">
        <v>1</v>
      </c>
      <c r="P116">
        <v>1</v>
      </c>
      <c r="Q116">
        <v>3</v>
      </c>
      <c r="R116">
        <v>1</v>
      </c>
      <c r="S116">
        <v>1</v>
      </c>
      <c r="T116">
        <v>2</v>
      </c>
      <c r="U116">
        <v>5</v>
      </c>
      <c r="V116">
        <v>2</v>
      </c>
      <c r="W116">
        <v>2</v>
      </c>
      <c r="X116">
        <v>3</v>
      </c>
      <c r="Y116">
        <v>2</v>
      </c>
      <c r="Z116">
        <v>2</v>
      </c>
      <c r="AA116">
        <v>4</v>
      </c>
      <c r="AB116">
        <v>2</v>
      </c>
      <c r="AC116">
        <f t="shared" si="3"/>
        <v>28</v>
      </c>
      <c r="AD116">
        <f t="shared" si="4"/>
        <v>31</v>
      </c>
      <c r="AE116">
        <f t="shared" si="5"/>
        <v>59</v>
      </c>
    </row>
    <row r="117" spans="1:31" x14ac:dyDescent="0.25">
      <c r="A117">
        <v>52</v>
      </c>
      <c r="B117">
        <v>42</v>
      </c>
      <c r="C117">
        <v>1997</v>
      </c>
      <c r="D117">
        <v>2004</v>
      </c>
      <c r="E117">
        <v>2011</v>
      </c>
      <c r="F117">
        <v>8</v>
      </c>
      <c r="G117">
        <v>3</v>
      </c>
      <c r="H117">
        <v>3</v>
      </c>
      <c r="I117">
        <v>2</v>
      </c>
      <c r="J117">
        <v>5</v>
      </c>
      <c r="K117">
        <v>2</v>
      </c>
      <c r="L117">
        <v>5</v>
      </c>
      <c r="M117">
        <v>4</v>
      </c>
      <c r="N117">
        <v>1</v>
      </c>
      <c r="O117">
        <v>2</v>
      </c>
      <c r="P117">
        <v>1</v>
      </c>
      <c r="Q117">
        <v>5</v>
      </c>
      <c r="R117">
        <v>2</v>
      </c>
      <c r="S117">
        <v>2</v>
      </c>
      <c r="T117">
        <v>2</v>
      </c>
      <c r="U117">
        <v>2</v>
      </c>
      <c r="V117">
        <v>5</v>
      </c>
      <c r="W117">
        <v>1</v>
      </c>
      <c r="X117">
        <v>3</v>
      </c>
      <c r="Y117">
        <v>2</v>
      </c>
      <c r="Z117">
        <v>3</v>
      </c>
      <c r="AA117">
        <v>5</v>
      </c>
      <c r="AB117">
        <v>4</v>
      </c>
      <c r="AC117">
        <f t="shared" si="3"/>
        <v>26</v>
      </c>
      <c r="AD117">
        <f t="shared" si="4"/>
        <v>38</v>
      </c>
      <c r="AE117">
        <f t="shared" si="5"/>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4"/>
  <sheetViews>
    <sheetView workbookViewId="0">
      <selection activeCell="H2" sqref="H2"/>
    </sheetView>
  </sheetViews>
  <sheetFormatPr baseColWidth="10" defaultRowHeight="15" x14ac:dyDescent="0.25"/>
  <sheetData>
    <row r="1" spans="1:8" ht="45" x14ac:dyDescent="0.25">
      <c r="A1" s="38" t="s">
        <v>3767</v>
      </c>
      <c r="B1" s="38" t="s">
        <v>3768</v>
      </c>
      <c r="C1" s="39" t="s">
        <v>3751</v>
      </c>
      <c r="D1" s="39" t="s">
        <v>3752</v>
      </c>
      <c r="E1" s="39" t="s">
        <v>3753</v>
      </c>
      <c r="F1" s="40" t="s">
        <v>3754</v>
      </c>
      <c r="G1" s="41" t="s">
        <v>3755</v>
      </c>
      <c r="H1" s="39" t="s">
        <v>3769</v>
      </c>
    </row>
    <row r="2" spans="1:8" x14ac:dyDescent="0.25">
      <c r="A2" s="39">
        <v>1010002</v>
      </c>
      <c r="B2" s="39">
        <v>91</v>
      </c>
      <c r="C2" s="39">
        <v>1</v>
      </c>
      <c r="D2" s="39">
        <v>4</v>
      </c>
      <c r="E2" s="39">
        <v>7</v>
      </c>
      <c r="F2" s="40">
        <f>C2+D2+E2</f>
        <v>12</v>
      </c>
      <c r="G2" s="41">
        <v>2</v>
      </c>
      <c r="H2" s="39" t="s">
        <v>3756</v>
      </c>
    </row>
    <row r="3" spans="1:8" x14ac:dyDescent="0.25">
      <c r="A3" s="39">
        <v>1010003</v>
      </c>
      <c r="B3" s="39">
        <v>91</v>
      </c>
      <c r="C3" s="39">
        <v>2</v>
      </c>
      <c r="D3" s="39">
        <v>4</v>
      </c>
      <c r="E3" s="39">
        <v>5</v>
      </c>
      <c r="F3" s="40">
        <f t="shared" ref="F3:F66" si="0">C3+D3+E3</f>
        <v>11</v>
      </c>
      <c r="G3" s="41">
        <v>0</v>
      </c>
      <c r="H3" s="39" t="s">
        <v>3756</v>
      </c>
    </row>
    <row r="4" spans="1:8" x14ac:dyDescent="0.25">
      <c r="A4" s="39">
        <v>1010005</v>
      </c>
      <c r="B4" s="39">
        <v>91</v>
      </c>
      <c r="C4" s="39">
        <v>2</v>
      </c>
      <c r="D4" s="39">
        <v>6</v>
      </c>
      <c r="E4" s="39">
        <v>0</v>
      </c>
      <c r="F4" s="40">
        <f t="shared" si="0"/>
        <v>8</v>
      </c>
      <c r="G4" s="41">
        <v>6</v>
      </c>
      <c r="H4" s="39" t="s">
        <v>3756</v>
      </c>
    </row>
    <row r="5" spans="1:8" x14ac:dyDescent="0.25">
      <c r="A5" s="39">
        <v>1010013</v>
      </c>
      <c r="B5" s="39">
        <v>98</v>
      </c>
      <c r="C5" s="39"/>
      <c r="D5" s="39"/>
      <c r="E5" s="39"/>
      <c r="F5" s="40"/>
      <c r="G5" s="41">
        <v>0</v>
      </c>
      <c r="H5" s="39"/>
    </row>
    <row r="6" spans="1:8" x14ac:dyDescent="0.25">
      <c r="A6" s="39">
        <v>1010014</v>
      </c>
      <c r="B6" s="39">
        <v>98</v>
      </c>
      <c r="C6" s="39"/>
      <c r="D6" s="39"/>
      <c r="E6" s="39"/>
      <c r="F6" s="40"/>
      <c r="G6" s="41">
        <v>1</v>
      </c>
      <c r="H6" s="39"/>
    </row>
    <row r="7" spans="1:8" x14ac:dyDescent="0.25">
      <c r="A7" s="39">
        <v>1010021</v>
      </c>
      <c r="B7" s="39" t="s">
        <v>3757</v>
      </c>
      <c r="C7" s="39">
        <v>2</v>
      </c>
      <c r="D7" s="39">
        <v>7</v>
      </c>
      <c r="E7" s="39">
        <v>5</v>
      </c>
      <c r="F7" s="40">
        <f t="shared" si="0"/>
        <v>14</v>
      </c>
      <c r="G7" s="41">
        <v>14</v>
      </c>
      <c r="H7" s="39" t="s">
        <v>3758</v>
      </c>
    </row>
    <row r="8" spans="1:8" x14ac:dyDescent="0.25">
      <c r="A8" s="39">
        <v>1010022</v>
      </c>
      <c r="B8" s="39" t="s">
        <v>3757</v>
      </c>
      <c r="C8" s="39">
        <v>1</v>
      </c>
      <c r="D8" s="39">
        <v>6</v>
      </c>
      <c r="E8" s="39">
        <v>3</v>
      </c>
      <c r="F8" s="40">
        <f t="shared" si="0"/>
        <v>10</v>
      </c>
      <c r="G8" s="41">
        <v>11</v>
      </c>
      <c r="H8" s="39" t="s">
        <v>3756</v>
      </c>
    </row>
    <row r="9" spans="1:8" x14ac:dyDescent="0.25">
      <c r="A9" s="39">
        <v>1010025</v>
      </c>
      <c r="B9" s="39">
        <v>87</v>
      </c>
      <c r="C9" s="39">
        <v>2</v>
      </c>
      <c r="D9" s="39">
        <v>4</v>
      </c>
      <c r="E9" s="39">
        <v>0</v>
      </c>
      <c r="F9" s="40">
        <f t="shared" si="0"/>
        <v>6</v>
      </c>
      <c r="G9" s="41">
        <v>0</v>
      </c>
      <c r="H9" s="39" t="s">
        <v>3756</v>
      </c>
    </row>
    <row r="10" spans="1:8" x14ac:dyDescent="0.25">
      <c r="A10" s="39">
        <v>1010027</v>
      </c>
      <c r="B10" s="39">
        <v>120</v>
      </c>
      <c r="C10" s="39">
        <v>2</v>
      </c>
      <c r="D10" s="39"/>
      <c r="E10" s="39"/>
      <c r="F10" s="40">
        <f t="shared" si="0"/>
        <v>2</v>
      </c>
      <c r="G10" s="41">
        <v>3</v>
      </c>
      <c r="H10" s="39"/>
    </row>
    <row r="11" spans="1:8" x14ac:dyDescent="0.25">
      <c r="A11" s="39">
        <v>1010041</v>
      </c>
      <c r="B11" s="39">
        <v>20</v>
      </c>
      <c r="C11" s="39"/>
      <c r="D11" s="39"/>
      <c r="E11" s="39"/>
      <c r="F11" s="40"/>
      <c r="G11" s="41">
        <v>0</v>
      </c>
      <c r="H11" s="39"/>
    </row>
    <row r="12" spans="1:8" x14ac:dyDescent="0.25">
      <c r="A12" s="39">
        <v>1010042</v>
      </c>
      <c r="B12" s="39">
        <v>20</v>
      </c>
      <c r="C12" s="39"/>
      <c r="D12" s="39"/>
      <c r="E12" s="39"/>
      <c r="F12" s="40"/>
      <c r="G12" s="41">
        <v>4</v>
      </c>
      <c r="H12" s="39"/>
    </row>
    <row r="13" spans="1:8" x14ac:dyDescent="0.25">
      <c r="A13" s="39">
        <v>1010043</v>
      </c>
      <c r="B13" s="39">
        <v>20</v>
      </c>
      <c r="C13" s="39"/>
      <c r="D13" s="39"/>
      <c r="E13" s="39"/>
      <c r="F13" s="40"/>
      <c r="G13" s="41">
        <v>4</v>
      </c>
      <c r="H13" s="39"/>
    </row>
    <row r="14" spans="1:8" x14ac:dyDescent="0.25">
      <c r="A14" s="39">
        <v>1010045</v>
      </c>
      <c r="B14" s="39">
        <v>38</v>
      </c>
      <c r="C14" s="39">
        <v>3</v>
      </c>
      <c r="D14" s="39">
        <v>6</v>
      </c>
      <c r="E14" s="39">
        <v>0</v>
      </c>
      <c r="F14" s="40">
        <f t="shared" si="0"/>
        <v>9</v>
      </c>
      <c r="G14" s="41">
        <v>0</v>
      </c>
      <c r="H14" s="39" t="s">
        <v>3758</v>
      </c>
    </row>
    <row r="15" spans="1:8" x14ac:dyDescent="0.25">
      <c r="A15" s="39">
        <v>1010046</v>
      </c>
      <c r="B15" s="39">
        <v>38</v>
      </c>
      <c r="C15" s="39">
        <v>2</v>
      </c>
      <c r="D15" s="39">
        <v>5</v>
      </c>
      <c r="E15" s="39">
        <v>0</v>
      </c>
      <c r="F15" s="40">
        <f t="shared" si="0"/>
        <v>7</v>
      </c>
      <c r="G15" s="41">
        <v>0</v>
      </c>
      <c r="H15" s="39" t="s">
        <v>3758</v>
      </c>
    </row>
    <row r="16" spans="1:8" x14ac:dyDescent="0.25">
      <c r="A16" s="39">
        <v>1010051</v>
      </c>
      <c r="B16" s="39">
        <v>120</v>
      </c>
      <c r="C16" s="39">
        <v>2</v>
      </c>
      <c r="D16" s="39">
        <v>3</v>
      </c>
      <c r="E16" s="39"/>
      <c r="F16" s="40">
        <f t="shared" si="0"/>
        <v>5</v>
      </c>
      <c r="G16" s="41">
        <v>0</v>
      </c>
      <c r="H16" s="39"/>
    </row>
    <row r="17" spans="1:8" x14ac:dyDescent="0.25">
      <c r="A17" s="39">
        <v>1010052</v>
      </c>
      <c r="B17" s="39">
        <v>115</v>
      </c>
      <c r="C17" s="39">
        <v>1</v>
      </c>
      <c r="D17" s="39">
        <v>5</v>
      </c>
      <c r="E17" s="39"/>
      <c r="F17" s="40">
        <f t="shared" si="0"/>
        <v>6</v>
      </c>
      <c r="G17" s="41">
        <v>3</v>
      </c>
      <c r="H17" s="39" t="s">
        <v>3758</v>
      </c>
    </row>
    <row r="18" spans="1:8" x14ac:dyDescent="0.25">
      <c r="A18" s="39">
        <v>1010027</v>
      </c>
      <c r="B18" s="39">
        <v>115</v>
      </c>
      <c r="C18" s="39">
        <v>2</v>
      </c>
      <c r="D18" s="39">
        <v>4</v>
      </c>
      <c r="E18" s="39">
        <v>0</v>
      </c>
      <c r="F18" s="40">
        <f t="shared" si="0"/>
        <v>6</v>
      </c>
      <c r="G18" s="41">
        <v>0</v>
      </c>
      <c r="H18" s="39" t="s">
        <v>3758</v>
      </c>
    </row>
    <row r="19" spans="1:8" x14ac:dyDescent="0.25">
      <c r="A19" s="39">
        <v>1010038</v>
      </c>
      <c r="B19" s="39">
        <v>115</v>
      </c>
      <c r="C19" s="39">
        <v>3</v>
      </c>
      <c r="D19" s="39">
        <v>2</v>
      </c>
      <c r="E19" s="39"/>
      <c r="F19" s="40">
        <f t="shared" si="0"/>
        <v>5</v>
      </c>
      <c r="G19" s="41">
        <v>0</v>
      </c>
      <c r="H19" s="39" t="s">
        <v>3756</v>
      </c>
    </row>
    <row r="20" spans="1:8" x14ac:dyDescent="0.25">
      <c r="A20" s="39">
        <v>1010053</v>
      </c>
      <c r="B20" s="39">
        <v>115</v>
      </c>
      <c r="C20" s="39">
        <v>2</v>
      </c>
      <c r="D20" s="39">
        <v>7</v>
      </c>
      <c r="E20" s="39"/>
      <c r="F20" s="40">
        <f t="shared" si="0"/>
        <v>9</v>
      </c>
      <c r="G20" s="41">
        <v>0</v>
      </c>
      <c r="H20" s="39" t="s">
        <v>3756</v>
      </c>
    </row>
    <row r="21" spans="1:8" x14ac:dyDescent="0.25">
      <c r="A21" s="39">
        <v>1010069</v>
      </c>
      <c r="B21" s="39">
        <v>89</v>
      </c>
      <c r="C21" s="39">
        <v>2</v>
      </c>
      <c r="D21" s="39">
        <v>2</v>
      </c>
      <c r="E21" s="39"/>
      <c r="F21" s="40">
        <f t="shared" si="0"/>
        <v>4</v>
      </c>
      <c r="G21" s="41">
        <v>0</v>
      </c>
      <c r="H21" s="39"/>
    </row>
    <row r="22" spans="1:8" x14ac:dyDescent="0.25">
      <c r="A22" s="42">
        <v>1030001</v>
      </c>
      <c r="B22" s="42" t="s">
        <v>3759</v>
      </c>
      <c r="C22" s="42"/>
      <c r="D22" s="42"/>
      <c r="E22" s="42"/>
      <c r="F22" s="40"/>
      <c r="G22" s="43">
        <v>0</v>
      </c>
      <c r="H22" s="42"/>
    </row>
    <row r="23" spans="1:8" x14ac:dyDescent="0.25">
      <c r="A23" s="42">
        <v>1030002</v>
      </c>
      <c r="B23" s="42" t="s">
        <v>3759</v>
      </c>
      <c r="C23" s="42"/>
      <c r="D23" s="42"/>
      <c r="E23" s="42"/>
      <c r="F23" s="40"/>
      <c r="G23" s="43">
        <v>0</v>
      </c>
      <c r="H23" s="42"/>
    </row>
    <row r="24" spans="1:8" x14ac:dyDescent="0.25">
      <c r="A24" s="39">
        <v>1030025</v>
      </c>
      <c r="B24" s="39" t="s">
        <v>3760</v>
      </c>
      <c r="C24" s="39">
        <v>2</v>
      </c>
      <c r="D24" s="39">
        <v>4</v>
      </c>
      <c r="E24" s="39">
        <v>0</v>
      </c>
      <c r="F24" s="40">
        <f t="shared" si="0"/>
        <v>6</v>
      </c>
      <c r="G24" s="41">
        <v>8</v>
      </c>
      <c r="H24" s="39" t="s">
        <v>3758</v>
      </c>
    </row>
    <row r="25" spans="1:8" x14ac:dyDescent="0.25">
      <c r="A25" s="39">
        <v>1030031</v>
      </c>
      <c r="B25" s="39" t="s">
        <v>3761</v>
      </c>
      <c r="C25" s="39">
        <v>1</v>
      </c>
      <c r="D25" s="39">
        <v>1</v>
      </c>
      <c r="E25" s="39">
        <v>0</v>
      </c>
      <c r="F25" s="40">
        <f t="shared" si="0"/>
        <v>2</v>
      </c>
      <c r="G25" s="41">
        <v>3</v>
      </c>
      <c r="H25" s="39" t="s">
        <v>3758</v>
      </c>
    </row>
    <row r="26" spans="1:8" x14ac:dyDescent="0.25">
      <c r="A26" s="42">
        <v>1030034</v>
      </c>
      <c r="B26" s="42">
        <v>8</v>
      </c>
      <c r="C26" s="42">
        <v>0</v>
      </c>
      <c r="D26" s="42">
        <v>0</v>
      </c>
      <c r="E26" s="42">
        <v>0</v>
      </c>
      <c r="F26" s="40">
        <f t="shared" si="0"/>
        <v>0</v>
      </c>
      <c r="G26" s="43">
        <v>1</v>
      </c>
      <c r="H26" s="42" t="s">
        <v>3758</v>
      </c>
    </row>
    <row r="27" spans="1:8" x14ac:dyDescent="0.25">
      <c r="A27" s="42">
        <v>1030037</v>
      </c>
      <c r="B27" s="42" t="s">
        <v>3762</v>
      </c>
      <c r="C27" s="42">
        <v>3</v>
      </c>
      <c r="D27" s="42">
        <v>6</v>
      </c>
      <c r="E27" s="42">
        <v>1</v>
      </c>
      <c r="F27" s="40">
        <f t="shared" si="0"/>
        <v>10</v>
      </c>
      <c r="G27" s="43">
        <v>10</v>
      </c>
      <c r="H27" s="42" t="s">
        <v>3756</v>
      </c>
    </row>
    <row r="28" spans="1:8" x14ac:dyDescent="0.25">
      <c r="A28" s="42">
        <v>1030039</v>
      </c>
      <c r="B28" s="42" t="s">
        <v>3762</v>
      </c>
      <c r="C28" s="42">
        <v>4</v>
      </c>
      <c r="D28" s="42">
        <v>3</v>
      </c>
      <c r="E28" s="42">
        <v>2</v>
      </c>
      <c r="F28" s="40">
        <f t="shared" si="0"/>
        <v>9</v>
      </c>
      <c r="G28" s="43">
        <v>8</v>
      </c>
      <c r="H28" s="42" t="s">
        <v>3756</v>
      </c>
    </row>
    <row r="29" spans="1:8" x14ac:dyDescent="0.25">
      <c r="A29" s="42">
        <v>1030040</v>
      </c>
      <c r="B29" s="42">
        <v>160</v>
      </c>
      <c r="C29" s="42"/>
      <c r="D29" s="42"/>
      <c r="E29" s="42"/>
      <c r="F29" s="40"/>
      <c r="G29" s="43">
        <v>0</v>
      </c>
      <c r="H29" s="42"/>
    </row>
    <row r="30" spans="1:8" x14ac:dyDescent="0.25">
      <c r="A30" s="39">
        <v>1040013</v>
      </c>
      <c r="B30" s="39">
        <v>13</v>
      </c>
      <c r="C30" s="39">
        <v>2</v>
      </c>
      <c r="D30" s="39">
        <v>3</v>
      </c>
      <c r="E30" s="39">
        <v>0</v>
      </c>
      <c r="F30" s="40">
        <f t="shared" si="0"/>
        <v>5</v>
      </c>
      <c r="G30" s="41">
        <v>6</v>
      </c>
      <c r="H30" s="39"/>
    </row>
    <row r="31" spans="1:8" x14ac:dyDescent="0.25">
      <c r="A31" s="39">
        <v>1040014</v>
      </c>
      <c r="B31" s="39">
        <v>13</v>
      </c>
      <c r="C31" s="39">
        <v>2</v>
      </c>
      <c r="D31" s="39">
        <v>3</v>
      </c>
      <c r="E31" s="39">
        <v>0</v>
      </c>
      <c r="F31" s="40">
        <f t="shared" si="0"/>
        <v>5</v>
      </c>
      <c r="G31" s="41">
        <v>4</v>
      </c>
      <c r="H31" s="39"/>
    </row>
    <row r="32" spans="1:8" x14ac:dyDescent="0.25">
      <c r="A32" s="39">
        <v>1040018</v>
      </c>
      <c r="B32" s="39">
        <v>127</v>
      </c>
      <c r="C32" s="39">
        <v>2</v>
      </c>
      <c r="D32" s="39">
        <v>4</v>
      </c>
      <c r="E32" s="39">
        <v>0</v>
      </c>
      <c r="F32" s="40">
        <f t="shared" si="0"/>
        <v>6</v>
      </c>
      <c r="G32" s="41">
        <v>6</v>
      </c>
      <c r="H32" s="39" t="s">
        <v>3758</v>
      </c>
    </row>
    <row r="33" spans="1:8" x14ac:dyDescent="0.25">
      <c r="A33" s="39">
        <v>1040019</v>
      </c>
      <c r="B33" s="39">
        <v>127</v>
      </c>
      <c r="C33" s="39">
        <v>2</v>
      </c>
      <c r="D33" s="39">
        <v>4</v>
      </c>
      <c r="E33" s="39">
        <v>0</v>
      </c>
      <c r="F33" s="40">
        <f t="shared" si="0"/>
        <v>6</v>
      </c>
      <c r="G33" s="41">
        <v>4</v>
      </c>
      <c r="H33" s="39" t="s">
        <v>3758</v>
      </c>
    </row>
    <row r="34" spans="1:8" x14ac:dyDescent="0.25">
      <c r="A34" s="39">
        <v>1040020</v>
      </c>
      <c r="B34" s="39">
        <v>127</v>
      </c>
      <c r="C34" s="39">
        <v>2</v>
      </c>
      <c r="D34" s="39">
        <v>4</v>
      </c>
      <c r="E34" s="39">
        <v>0</v>
      </c>
      <c r="F34" s="40">
        <f t="shared" si="0"/>
        <v>6</v>
      </c>
      <c r="G34" s="41">
        <v>4</v>
      </c>
      <c r="H34" s="39" t="s">
        <v>3758</v>
      </c>
    </row>
    <row r="35" spans="1:8" x14ac:dyDescent="0.25">
      <c r="A35" s="39">
        <v>1040023</v>
      </c>
      <c r="B35" s="39">
        <v>102</v>
      </c>
      <c r="C35" s="39">
        <v>2</v>
      </c>
      <c r="D35" s="39">
        <v>5</v>
      </c>
      <c r="E35" s="39">
        <v>0</v>
      </c>
      <c r="F35" s="40">
        <f t="shared" si="0"/>
        <v>7</v>
      </c>
      <c r="G35" s="41">
        <v>2</v>
      </c>
      <c r="H35" s="39" t="s">
        <v>3756</v>
      </c>
    </row>
    <row r="36" spans="1:8" x14ac:dyDescent="0.25">
      <c r="A36" s="39">
        <v>1040024</v>
      </c>
      <c r="B36" s="39">
        <v>102</v>
      </c>
      <c r="C36" s="39">
        <v>2</v>
      </c>
      <c r="D36" s="39">
        <v>4</v>
      </c>
      <c r="E36" s="39">
        <v>2</v>
      </c>
      <c r="F36" s="40">
        <f t="shared" si="0"/>
        <v>8</v>
      </c>
      <c r="G36" s="41">
        <v>0</v>
      </c>
      <c r="H36" s="39"/>
    </row>
    <row r="37" spans="1:8" x14ac:dyDescent="0.25">
      <c r="A37" s="39">
        <v>1040028</v>
      </c>
      <c r="B37" s="39">
        <v>27</v>
      </c>
      <c r="C37" s="39">
        <v>1</v>
      </c>
      <c r="D37" s="39">
        <v>3</v>
      </c>
      <c r="E37" s="39"/>
      <c r="F37" s="40">
        <f t="shared" si="0"/>
        <v>4</v>
      </c>
      <c r="G37" s="41">
        <v>6</v>
      </c>
      <c r="H37" s="39"/>
    </row>
    <row r="38" spans="1:8" x14ac:dyDescent="0.25">
      <c r="A38" s="39">
        <v>1040029</v>
      </c>
      <c r="B38" s="39">
        <v>140</v>
      </c>
      <c r="C38" s="39">
        <v>1</v>
      </c>
      <c r="D38" s="39">
        <v>5</v>
      </c>
      <c r="E38" s="39">
        <v>8</v>
      </c>
      <c r="F38" s="40">
        <f t="shared" si="0"/>
        <v>14</v>
      </c>
      <c r="G38" s="41">
        <v>2</v>
      </c>
      <c r="H38" s="39" t="s">
        <v>3756</v>
      </c>
    </row>
    <row r="39" spans="1:8" x14ac:dyDescent="0.25">
      <c r="A39" s="39">
        <v>1040030</v>
      </c>
      <c r="B39" s="39">
        <v>140</v>
      </c>
      <c r="C39" s="39">
        <v>1</v>
      </c>
      <c r="D39" s="39">
        <v>1</v>
      </c>
      <c r="E39" s="39"/>
      <c r="F39" s="40">
        <f t="shared" si="0"/>
        <v>2</v>
      </c>
      <c r="G39" s="41">
        <v>1</v>
      </c>
      <c r="H39" s="39" t="s">
        <v>3756</v>
      </c>
    </row>
    <row r="40" spans="1:8" x14ac:dyDescent="0.25">
      <c r="A40" s="39">
        <v>1040031</v>
      </c>
      <c r="B40" s="39">
        <v>140</v>
      </c>
      <c r="C40" s="39">
        <v>1</v>
      </c>
      <c r="D40" s="39">
        <v>3</v>
      </c>
      <c r="E40" s="39"/>
      <c r="F40" s="40">
        <f t="shared" si="0"/>
        <v>4</v>
      </c>
      <c r="G40" s="41">
        <v>3</v>
      </c>
      <c r="H40" s="39" t="s">
        <v>3756</v>
      </c>
    </row>
    <row r="41" spans="1:8" x14ac:dyDescent="0.25">
      <c r="A41" s="39">
        <v>1040032</v>
      </c>
      <c r="B41" s="39">
        <v>27</v>
      </c>
      <c r="C41" s="39">
        <v>1</v>
      </c>
      <c r="D41" s="39">
        <v>3</v>
      </c>
      <c r="E41" s="39"/>
      <c r="F41" s="40">
        <f t="shared" si="0"/>
        <v>4</v>
      </c>
      <c r="G41" s="41">
        <v>7</v>
      </c>
      <c r="H41" s="39"/>
    </row>
    <row r="42" spans="1:8" x14ac:dyDescent="0.25">
      <c r="A42" s="39">
        <v>1040044</v>
      </c>
      <c r="B42" s="39">
        <v>27</v>
      </c>
      <c r="C42" s="39">
        <v>1</v>
      </c>
      <c r="D42" s="39">
        <v>5</v>
      </c>
      <c r="E42" s="39"/>
      <c r="F42" s="40">
        <f t="shared" si="0"/>
        <v>6</v>
      </c>
      <c r="G42" s="41">
        <v>6</v>
      </c>
      <c r="H42" s="39" t="s">
        <v>3756</v>
      </c>
    </row>
    <row r="43" spans="1:8" x14ac:dyDescent="0.25">
      <c r="A43" s="39">
        <v>1040045</v>
      </c>
      <c r="B43" s="39">
        <v>102</v>
      </c>
      <c r="C43" s="39">
        <v>2</v>
      </c>
      <c r="D43" s="39">
        <v>4</v>
      </c>
      <c r="E43" s="39">
        <v>0</v>
      </c>
      <c r="F43" s="40">
        <f t="shared" si="0"/>
        <v>6</v>
      </c>
      <c r="G43" s="41">
        <v>4</v>
      </c>
      <c r="H43" s="39" t="s">
        <v>3756</v>
      </c>
    </row>
    <row r="44" spans="1:8" x14ac:dyDescent="0.25">
      <c r="A44" s="39">
        <v>1040046</v>
      </c>
      <c r="B44" s="39">
        <v>127</v>
      </c>
      <c r="C44" s="39">
        <v>2</v>
      </c>
      <c r="D44" s="39">
        <v>7</v>
      </c>
      <c r="E44" s="39">
        <v>0</v>
      </c>
      <c r="F44" s="40">
        <f t="shared" si="0"/>
        <v>9</v>
      </c>
      <c r="G44" s="41">
        <v>2</v>
      </c>
      <c r="H44" s="39" t="s">
        <v>3756</v>
      </c>
    </row>
    <row r="45" spans="1:8" x14ac:dyDescent="0.25">
      <c r="A45" s="39">
        <v>1040048</v>
      </c>
      <c r="B45" s="39">
        <v>102</v>
      </c>
      <c r="C45" s="39">
        <v>2</v>
      </c>
      <c r="D45" s="39">
        <v>5</v>
      </c>
      <c r="E45" s="39">
        <v>0</v>
      </c>
      <c r="F45" s="40">
        <f t="shared" si="0"/>
        <v>7</v>
      </c>
      <c r="G45" s="41">
        <v>2</v>
      </c>
      <c r="H45" s="39" t="s">
        <v>3756</v>
      </c>
    </row>
    <row r="46" spans="1:8" x14ac:dyDescent="0.25">
      <c r="A46" s="39">
        <v>1040051</v>
      </c>
      <c r="B46" s="39">
        <v>140</v>
      </c>
      <c r="C46" s="39">
        <v>1</v>
      </c>
      <c r="D46" s="39">
        <v>2</v>
      </c>
      <c r="E46" s="39"/>
      <c r="F46" s="40">
        <f t="shared" si="0"/>
        <v>3</v>
      </c>
      <c r="G46" s="41">
        <v>2</v>
      </c>
      <c r="H46" s="39"/>
    </row>
    <row r="47" spans="1:8" x14ac:dyDescent="0.25">
      <c r="A47" s="39">
        <v>1040053</v>
      </c>
      <c r="B47" s="39">
        <v>27</v>
      </c>
      <c r="C47" s="39">
        <v>1</v>
      </c>
      <c r="D47" s="39">
        <v>5</v>
      </c>
      <c r="E47" s="39"/>
      <c r="F47" s="40">
        <f t="shared" si="0"/>
        <v>6</v>
      </c>
      <c r="G47" s="41">
        <v>7</v>
      </c>
      <c r="H47" s="39"/>
    </row>
    <row r="48" spans="1:8" x14ac:dyDescent="0.25">
      <c r="A48" s="39">
        <v>1050001</v>
      </c>
      <c r="B48" s="39">
        <v>25</v>
      </c>
      <c r="C48" s="39"/>
      <c r="D48" s="39"/>
      <c r="E48" s="39"/>
      <c r="F48" s="40"/>
      <c r="G48" s="41">
        <v>0</v>
      </c>
      <c r="H48" s="39"/>
    </row>
    <row r="49" spans="1:8" x14ac:dyDescent="0.25">
      <c r="A49" s="39">
        <v>1050002</v>
      </c>
      <c r="B49" s="39">
        <v>25</v>
      </c>
      <c r="C49" s="39"/>
      <c r="D49" s="39"/>
      <c r="E49" s="39"/>
      <c r="F49" s="40"/>
      <c r="G49" s="41">
        <v>0</v>
      </c>
      <c r="H49" s="39"/>
    </row>
    <row r="50" spans="1:8" x14ac:dyDescent="0.25">
      <c r="A50" s="39">
        <v>1050010</v>
      </c>
      <c r="B50" s="39">
        <v>26</v>
      </c>
      <c r="C50" s="39"/>
      <c r="D50" s="39"/>
      <c r="E50" s="39"/>
      <c r="F50" s="40"/>
      <c r="G50" s="41">
        <v>0</v>
      </c>
      <c r="H50" s="39"/>
    </row>
    <row r="51" spans="1:8" x14ac:dyDescent="0.25">
      <c r="A51" s="39">
        <v>1050011</v>
      </c>
      <c r="B51" s="39">
        <v>26</v>
      </c>
      <c r="C51" s="39"/>
      <c r="D51" s="39"/>
      <c r="E51" s="39"/>
      <c r="F51" s="40"/>
      <c r="G51" s="41">
        <v>0</v>
      </c>
      <c r="H51" s="39"/>
    </row>
    <row r="52" spans="1:8" x14ac:dyDescent="0.25">
      <c r="A52" s="39">
        <v>1050012</v>
      </c>
      <c r="B52" s="39">
        <v>26</v>
      </c>
      <c r="C52" s="39"/>
      <c r="D52" s="39"/>
      <c r="E52" s="39"/>
      <c r="F52" s="40"/>
      <c r="G52" s="41">
        <v>0</v>
      </c>
      <c r="H52" s="39"/>
    </row>
    <row r="53" spans="1:8" x14ac:dyDescent="0.25">
      <c r="A53" s="39">
        <v>1050029</v>
      </c>
      <c r="B53" s="39">
        <v>31</v>
      </c>
      <c r="C53" s="39">
        <v>3</v>
      </c>
      <c r="D53" s="39">
        <v>15</v>
      </c>
      <c r="E53" s="39">
        <v>5</v>
      </c>
      <c r="F53" s="40">
        <f t="shared" si="0"/>
        <v>23</v>
      </c>
      <c r="G53" s="41">
        <v>0</v>
      </c>
      <c r="H53" s="39" t="s">
        <v>3756</v>
      </c>
    </row>
    <row r="54" spans="1:8" x14ac:dyDescent="0.25">
      <c r="A54" s="39">
        <v>1050040</v>
      </c>
      <c r="B54" s="39">
        <v>66</v>
      </c>
      <c r="C54" s="39">
        <v>6</v>
      </c>
      <c r="D54" s="39">
        <v>7</v>
      </c>
      <c r="E54" s="39">
        <v>1</v>
      </c>
      <c r="F54" s="40">
        <f t="shared" si="0"/>
        <v>14</v>
      </c>
      <c r="G54" s="41">
        <v>0</v>
      </c>
      <c r="H54" s="39" t="s">
        <v>3756</v>
      </c>
    </row>
    <row r="55" spans="1:8" x14ac:dyDescent="0.25">
      <c r="A55" s="39">
        <v>1050049</v>
      </c>
      <c r="B55" s="39">
        <v>65</v>
      </c>
      <c r="C55" s="39"/>
      <c r="D55" s="39"/>
      <c r="E55" s="39"/>
      <c r="F55" s="40"/>
      <c r="G55" s="41">
        <v>6</v>
      </c>
      <c r="H55" s="39"/>
    </row>
    <row r="56" spans="1:8" x14ac:dyDescent="0.25">
      <c r="A56" s="39">
        <v>1060002</v>
      </c>
      <c r="B56" s="39">
        <v>50</v>
      </c>
      <c r="C56" s="39">
        <v>1</v>
      </c>
      <c r="D56" s="39">
        <v>8</v>
      </c>
      <c r="E56" s="39">
        <v>4</v>
      </c>
      <c r="F56" s="40">
        <f t="shared" si="0"/>
        <v>13</v>
      </c>
      <c r="G56" s="41">
        <v>2</v>
      </c>
      <c r="H56" s="39"/>
    </row>
    <row r="57" spans="1:8" x14ac:dyDescent="0.25">
      <c r="A57" s="39">
        <v>1060003</v>
      </c>
      <c r="B57" s="39">
        <v>118</v>
      </c>
      <c r="C57" s="39">
        <v>1</v>
      </c>
      <c r="D57" s="39">
        <v>4</v>
      </c>
      <c r="E57" s="39">
        <v>2</v>
      </c>
      <c r="F57" s="40">
        <f t="shared" si="0"/>
        <v>7</v>
      </c>
      <c r="G57" s="41">
        <v>2</v>
      </c>
      <c r="H57" s="39"/>
    </row>
    <row r="58" spans="1:8" x14ac:dyDescent="0.25">
      <c r="A58" s="39">
        <v>1060004</v>
      </c>
      <c r="B58" s="39">
        <v>118</v>
      </c>
      <c r="C58" s="39">
        <v>1</v>
      </c>
      <c r="D58" s="39">
        <v>4</v>
      </c>
      <c r="E58" s="39">
        <v>0</v>
      </c>
      <c r="F58" s="40">
        <f t="shared" si="0"/>
        <v>5</v>
      </c>
      <c r="G58" s="41">
        <v>2</v>
      </c>
      <c r="H58" s="39"/>
    </row>
    <row r="59" spans="1:8" x14ac:dyDescent="0.25">
      <c r="A59" s="39">
        <v>1060005</v>
      </c>
      <c r="B59" s="39">
        <v>24</v>
      </c>
      <c r="C59" s="39">
        <v>1</v>
      </c>
      <c r="D59" s="39">
        <v>7</v>
      </c>
      <c r="E59" s="39">
        <v>1</v>
      </c>
      <c r="F59" s="40">
        <f t="shared" si="0"/>
        <v>9</v>
      </c>
      <c r="G59" s="41">
        <v>2</v>
      </c>
      <c r="H59" s="39"/>
    </row>
    <row r="60" spans="1:8" x14ac:dyDescent="0.25">
      <c r="A60" s="39">
        <v>1060006</v>
      </c>
      <c r="B60" s="39">
        <v>24</v>
      </c>
      <c r="C60" s="39">
        <v>1</v>
      </c>
      <c r="D60" s="39">
        <v>5</v>
      </c>
      <c r="E60" s="39">
        <v>0</v>
      </c>
      <c r="F60" s="40">
        <f t="shared" si="0"/>
        <v>6</v>
      </c>
      <c r="G60" s="41">
        <v>2</v>
      </c>
      <c r="H60" s="39" t="s">
        <v>3758</v>
      </c>
    </row>
    <row r="61" spans="1:8" x14ac:dyDescent="0.25">
      <c r="A61" s="39">
        <v>1070001</v>
      </c>
      <c r="B61" s="39">
        <v>11</v>
      </c>
      <c r="C61" s="39">
        <v>2</v>
      </c>
      <c r="D61" s="39">
        <v>11</v>
      </c>
      <c r="E61" s="39">
        <v>0</v>
      </c>
      <c r="F61" s="40">
        <f t="shared" si="0"/>
        <v>13</v>
      </c>
      <c r="G61" s="41">
        <v>0</v>
      </c>
      <c r="H61" s="39" t="s">
        <v>3758</v>
      </c>
    </row>
    <row r="62" spans="1:8" x14ac:dyDescent="0.25">
      <c r="A62" s="39">
        <v>1070002</v>
      </c>
      <c r="B62" s="39">
        <v>11</v>
      </c>
      <c r="C62" s="39">
        <v>3</v>
      </c>
      <c r="D62" s="39">
        <v>8</v>
      </c>
      <c r="E62" s="39">
        <v>1</v>
      </c>
      <c r="F62" s="40">
        <f t="shared" si="0"/>
        <v>12</v>
      </c>
      <c r="G62" s="41">
        <v>0</v>
      </c>
      <c r="H62" s="39" t="s">
        <v>3758</v>
      </c>
    </row>
    <row r="63" spans="1:8" x14ac:dyDescent="0.25">
      <c r="A63" s="39">
        <v>1070003</v>
      </c>
      <c r="B63" s="39">
        <v>11</v>
      </c>
      <c r="C63" s="39">
        <v>1</v>
      </c>
      <c r="D63" s="39">
        <v>0</v>
      </c>
      <c r="E63" s="39">
        <v>0</v>
      </c>
      <c r="F63" s="40">
        <f t="shared" si="0"/>
        <v>1</v>
      </c>
      <c r="G63" s="41">
        <v>0</v>
      </c>
      <c r="H63" s="39" t="s">
        <v>3758</v>
      </c>
    </row>
    <row r="64" spans="1:8" x14ac:dyDescent="0.25">
      <c r="A64" s="39">
        <v>1070004</v>
      </c>
      <c r="B64" s="39">
        <v>15</v>
      </c>
      <c r="C64" s="39">
        <v>2</v>
      </c>
      <c r="D64" s="39">
        <v>8</v>
      </c>
      <c r="E64" s="39">
        <v>1</v>
      </c>
      <c r="F64" s="40">
        <f t="shared" si="0"/>
        <v>11</v>
      </c>
      <c r="G64" s="41">
        <v>10</v>
      </c>
      <c r="H64" s="39"/>
    </row>
    <row r="65" spans="1:8" x14ac:dyDescent="0.25">
      <c r="A65" s="39">
        <v>1070005</v>
      </c>
      <c r="B65" s="39">
        <v>52</v>
      </c>
      <c r="C65" s="39">
        <v>2</v>
      </c>
      <c r="D65" s="39">
        <v>5</v>
      </c>
      <c r="E65" s="39"/>
      <c r="F65" s="40">
        <f t="shared" si="0"/>
        <v>7</v>
      </c>
      <c r="G65" s="41">
        <v>8</v>
      </c>
      <c r="H65" s="39" t="s">
        <v>3756</v>
      </c>
    </row>
    <row r="66" spans="1:8" x14ac:dyDescent="0.25">
      <c r="A66" s="39">
        <v>1070006</v>
      </c>
      <c r="B66" s="39">
        <v>15</v>
      </c>
      <c r="C66" s="39">
        <v>2</v>
      </c>
      <c r="D66" s="39">
        <v>10</v>
      </c>
      <c r="E66" s="39">
        <v>1</v>
      </c>
      <c r="F66" s="40">
        <f t="shared" si="0"/>
        <v>13</v>
      </c>
      <c r="G66" s="41">
        <v>13</v>
      </c>
      <c r="H66" s="39"/>
    </row>
    <row r="67" spans="1:8" x14ac:dyDescent="0.25">
      <c r="A67" s="42">
        <v>1080004</v>
      </c>
      <c r="B67" s="42">
        <v>12</v>
      </c>
      <c r="C67" s="42">
        <v>2</v>
      </c>
      <c r="D67" s="42">
        <v>4</v>
      </c>
      <c r="E67" s="42">
        <v>0</v>
      </c>
      <c r="F67" s="40">
        <f t="shared" ref="F67:F130" si="1">C67+D67+E67</f>
        <v>6</v>
      </c>
      <c r="G67" s="43">
        <v>6</v>
      </c>
      <c r="H67" s="42" t="s">
        <v>3756</v>
      </c>
    </row>
    <row r="68" spans="1:8" x14ac:dyDescent="0.25">
      <c r="A68" s="42">
        <v>1080021</v>
      </c>
      <c r="B68" s="42">
        <v>83</v>
      </c>
      <c r="C68" s="42">
        <v>2</v>
      </c>
      <c r="D68" s="42">
        <v>4</v>
      </c>
      <c r="E68" s="42">
        <v>2</v>
      </c>
      <c r="F68" s="40">
        <f t="shared" si="1"/>
        <v>8</v>
      </c>
      <c r="G68" s="43">
        <v>0</v>
      </c>
      <c r="H68" s="42" t="s">
        <v>3758</v>
      </c>
    </row>
    <row r="69" spans="1:8" x14ac:dyDescent="0.25">
      <c r="A69" s="42">
        <v>1080022</v>
      </c>
      <c r="B69" s="42">
        <v>94</v>
      </c>
      <c r="C69" s="42">
        <v>2</v>
      </c>
      <c r="D69" s="42">
        <v>5</v>
      </c>
      <c r="E69" s="42">
        <v>1</v>
      </c>
      <c r="F69" s="40">
        <f t="shared" si="1"/>
        <v>8</v>
      </c>
      <c r="G69" s="43">
        <v>8</v>
      </c>
      <c r="H69" s="42" t="s">
        <v>3758</v>
      </c>
    </row>
    <row r="70" spans="1:8" x14ac:dyDescent="0.25">
      <c r="A70" s="42">
        <v>1080023</v>
      </c>
      <c r="B70" s="42">
        <v>94</v>
      </c>
      <c r="C70" s="42">
        <v>2</v>
      </c>
      <c r="D70" s="42">
        <v>4</v>
      </c>
      <c r="E70" s="42">
        <v>0</v>
      </c>
      <c r="F70" s="40">
        <f t="shared" si="1"/>
        <v>6</v>
      </c>
      <c r="G70" s="43">
        <v>6</v>
      </c>
      <c r="H70" s="42" t="s">
        <v>3758</v>
      </c>
    </row>
    <row r="71" spans="1:8" x14ac:dyDescent="0.25">
      <c r="A71" s="42">
        <v>1080024</v>
      </c>
      <c r="B71" s="42">
        <v>83</v>
      </c>
      <c r="C71" s="42">
        <v>2</v>
      </c>
      <c r="D71" s="42">
        <v>4</v>
      </c>
      <c r="E71" s="42">
        <v>0</v>
      </c>
      <c r="F71" s="40">
        <f t="shared" si="1"/>
        <v>6</v>
      </c>
      <c r="G71" s="43">
        <v>6</v>
      </c>
      <c r="H71" s="42" t="s">
        <v>3758</v>
      </c>
    </row>
    <row r="72" spans="1:8" x14ac:dyDescent="0.25">
      <c r="A72" s="42">
        <v>1080025</v>
      </c>
      <c r="B72" s="42">
        <v>83</v>
      </c>
      <c r="C72" s="42">
        <v>1</v>
      </c>
      <c r="D72" s="42">
        <v>5</v>
      </c>
      <c r="E72" s="42">
        <v>4</v>
      </c>
      <c r="F72" s="40">
        <f t="shared" si="1"/>
        <v>10</v>
      </c>
      <c r="G72" s="43">
        <v>0</v>
      </c>
      <c r="H72" s="42" t="s">
        <v>3758</v>
      </c>
    </row>
    <row r="73" spans="1:8" x14ac:dyDescent="0.25">
      <c r="A73" s="42">
        <v>1080026</v>
      </c>
      <c r="B73" s="42">
        <v>122</v>
      </c>
      <c r="C73" s="42">
        <v>2</v>
      </c>
      <c r="D73" s="42">
        <v>8</v>
      </c>
      <c r="E73" s="42"/>
      <c r="F73" s="40">
        <f t="shared" si="1"/>
        <v>10</v>
      </c>
      <c r="G73" s="43">
        <v>9</v>
      </c>
      <c r="H73" s="42" t="s">
        <v>3756</v>
      </c>
    </row>
    <row r="74" spans="1:8" x14ac:dyDescent="0.25">
      <c r="A74" s="42">
        <v>1080027</v>
      </c>
      <c r="B74" s="42">
        <v>71</v>
      </c>
      <c r="C74" s="42">
        <v>2</v>
      </c>
      <c r="D74" s="42">
        <v>5</v>
      </c>
      <c r="E74" s="42">
        <v>1</v>
      </c>
      <c r="F74" s="40">
        <f t="shared" si="1"/>
        <v>8</v>
      </c>
      <c r="G74" s="43">
        <v>8</v>
      </c>
      <c r="H74" s="42" t="s">
        <v>3758</v>
      </c>
    </row>
    <row r="75" spans="1:8" x14ac:dyDescent="0.25">
      <c r="A75" s="42">
        <v>1080028</v>
      </c>
      <c r="B75" s="42">
        <v>12</v>
      </c>
      <c r="C75" s="42">
        <v>2</v>
      </c>
      <c r="D75" s="42">
        <v>4</v>
      </c>
      <c r="E75" s="42">
        <v>0</v>
      </c>
      <c r="F75" s="40">
        <f t="shared" si="1"/>
        <v>6</v>
      </c>
      <c r="G75" s="43">
        <v>5</v>
      </c>
      <c r="H75" s="42" t="s">
        <v>3756</v>
      </c>
    </row>
    <row r="76" spans="1:8" x14ac:dyDescent="0.25">
      <c r="A76" s="42">
        <v>1080030</v>
      </c>
      <c r="B76" s="42">
        <v>94</v>
      </c>
      <c r="C76" s="42">
        <v>0</v>
      </c>
      <c r="D76" s="42">
        <v>0</v>
      </c>
      <c r="E76" s="42">
        <v>0</v>
      </c>
      <c r="F76" s="40">
        <f t="shared" si="1"/>
        <v>0</v>
      </c>
      <c r="G76" s="43">
        <v>0</v>
      </c>
      <c r="H76" s="42" t="s">
        <v>3758</v>
      </c>
    </row>
    <row r="77" spans="1:8" x14ac:dyDescent="0.25">
      <c r="A77" s="42">
        <v>1080031</v>
      </c>
      <c r="B77" s="42">
        <v>106</v>
      </c>
      <c r="C77" s="42">
        <v>0</v>
      </c>
      <c r="D77" s="42">
        <v>0</v>
      </c>
      <c r="E77" s="42">
        <v>0</v>
      </c>
      <c r="F77" s="40">
        <f t="shared" si="1"/>
        <v>0</v>
      </c>
      <c r="G77" s="43">
        <v>0</v>
      </c>
      <c r="H77" s="42" t="s">
        <v>3758</v>
      </c>
    </row>
    <row r="78" spans="1:8" x14ac:dyDescent="0.25">
      <c r="A78" s="42">
        <v>1080032</v>
      </c>
      <c r="B78" s="42">
        <v>72</v>
      </c>
      <c r="C78" s="42">
        <v>1</v>
      </c>
      <c r="D78" s="42">
        <v>2</v>
      </c>
      <c r="E78" s="42">
        <v>0</v>
      </c>
      <c r="F78" s="40">
        <f t="shared" si="1"/>
        <v>3</v>
      </c>
      <c r="G78" s="43">
        <v>3</v>
      </c>
      <c r="H78" s="42" t="s">
        <v>3756</v>
      </c>
    </row>
    <row r="79" spans="1:8" x14ac:dyDescent="0.25">
      <c r="A79" s="42">
        <v>1080033</v>
      </c>
      <c r="B79" s="42">
        <v>106</v>
      </c>
      <c r="C79" s="42">
        <v>0</v>
      </c>
      <c r="D79" s="42">
        <v>0</v>
      </c>
      <c r="E79" s="42">
        <v>0</v>
      </c>
      <c r="F79" s="40">
        <f t="shared" si="1"/>
        <v>0</v>
      </c>
      <c r="G79" s="43">
        <v>0</v>
      </c>
      <c r="H79" s="42" t="s">
        <v>3758</v>
      </c>
    </row>
    <row r="80" spans="1:8" x14ac:dyDescent="0.25">
      <c r="A80" s="42">
        <v>1080034</v>
      </c>
      <c r="B80" s="42">
        <v>94</v>
      </c>
      <c r="C80" s="42">
        <v>2</v>
      </c>
      <c r="D80" s="42">
        <v>8</v>
      </c>
      <c r="E80" s="42">
        <v>1</v>
      </c>
      <c r="F80" s="40">
        <f t="shared" si="1"/>
        <v>11</v>
      </c>
      <c r="G80" s="43">
        <v>11</v>
      </c>
      <c r="H80" s="42" t="s">
        <v>3758</v>
      </c>
    </row>
    <row r="81" spans="1:8" x14ac:dyDescent="0.25">
      <c r="A81" s="42">
        <v>1080035</v>
      </c>
      <c r="B81" s="42">
        <v>83</v>
      </c>
      <c r="C81" s="42">
        <v>1</v>
      </c>
      <c r="D81" s="42">
        <v>5</v>
      </c>
      <c r="E81" s="42">
        <v>5</v>
      </c>
      <c r="F81" s="40">
        <f t="shared" si="1"/>
        <v>11</v>
      </c>
      <c r="G81" s="43">
        <v>0</v>
      </c>
      <c r="H81" s="42" t="s">
        <v>3758</v>
      </c>
    </row>
    <row r="82" spans="1:8" x14ac:dyDescent="0.25">
      <c r="A82" s="42">
        <v>1080037</v>
      </c>
      <c r="B82" s="42">
        <v>122</v>
      </c>
      <c r="C82" s="42">
        <v>1</v>
      </c>
      <c r="D82" s="42"/>
      <c r="E82" s="42"/>
      <c r="F82" s="40">
        <f t="shared" si="1"/>
        <v>1</v>
      </c>
      <c r="G82" s="43">
        <v>0</v>
      </c>
      <c r="H82" s="42" t="s">
        <v>3756</v>
      </c>
    </row>
    <row r="83" spans="1:8" x14ac:dyDescent="0.25">
      <c r="A83" s="42">
        <v>1080038</v>
      </c>
      <c r="B83" s="42">
        <v>71</v>
      </c>
      <c r="C83" s="42">
        <v>2</v>
      </c>
      <c r="D83" s="42">
        <v>4</v>
      </c>
      <c r="E83" s="42">
        <v>0</v>
      </c>
      <c r="F83" s="40">
        <f t="shared" si="1"/>
        <v>6</v>
      </c>
      <c r="G83" s="43">
        <v>7</v>
      </c>
      <c r="H83" s="42" t="s">
        <v>3758</v>
      </c>
    </row>
    <row r="84" spans="1:8" x14ac:dyDescent="0.25">
      <c r="A84" s="42">
        <v>1080039</v>
      </c>
      <c r="B84" s="42">
        <v>72</v>
      </c>
      <c r="C84" s="42">
        <v>2</v>
      </c>
      <c r="D84" s="42">
        <v>4</v>
      </c>
      <c r="E84" s="42">
        <v>0</v>
      </c>
      <c r="F84" s="40">
        <f t="shared" si="1"/>
        <v>6</v>
      </c>
      <c r="G84" s="43">
        <v>6</v>
      </c>
      <c r="H84" s="42" t="s">
        <v>3756</v>
      </c>
    </row>
    <row r="85" spans="1:8" x14ac:dyDescent="0.25">
      <c r="A85" s="42">
        <v>1080040</v>
      </c>
      <c r="B85" s="42">
        <v>95</v>
      </c>
      <c r="C85" s="42">
        <v>0</v>
      </c>
      <c r="D85" s="42">
        <v>0</v>
      </c>
      <c r="E85" s="42">
        <v>0</v>
      </c>
      <c r="F85" s="40">
        <f t="shared" si="1"/>
        <v>0</v>
      </c>
      <c r="G85" s="43">
        <v>0</v>
      </c>
      <c r="H85" s="42" t="s">
        <v>3756</v>
      </c>
    </row>
    <row r="86" spans="1:8" x14ac:dyDescent="0.25">
      <c r="A86" s="42">
        <v>1080041</v>
      </c>
      <c r="B86" s="42">
        <v>122</v>
      </c>
      <c r="C86" s="42">
        <v>2</v>
      </c>
      <c r="D86" s="42">
        <v>4</v>
      </c>
      <c r="E86" s="42">
        <v>0</v>
      </c>
      <c r="F86" s="40">
        <f t="shared" si="1"/>
        <v>6</v>
      </c>
      <c r="G86" s="43">
        <v>8</v>
      </c>
      <c r="H86" s="42" t="s">
        <v>3756</v>
      </c>
    </row>
    <row r="87" spans="1:8" x14ac:dyDescent="0.25">
      <c r="A87" s="42">
        <v>1080042</v>
      </c>
      <c r="B87" s="42">
        <v>95</v>
      </c>
      <c r="C87" s="42">
        <v>2</v>
      </c>
      <c r="D87" s="42">
        <v>3</v>
      </c>
      <c r="E87" s="42">
        <v>0</v>
      </c>
      <c r="F87" s="40">
        <f t="shared" si="1"/>
        <v>5</v>
      </c>
      <c r="G87" s="43">
        <v>5</v>
      </c>
      <c r="H87" s="42" t="s">
        <v>3756</v>
      </c>
    </row>
    <row r="88" spans="1:8" x14ac:dyDescent="0.25">
      <c r="A88" s="42">
        <v>1080043</v>
      </c>
      <c r="B88" s="42">
        <v>95</v>
      </c>
      <c r="C88" s="42">
        <v>2</v>
      </c>
      <c r="D88" s="42">
        <v>2</v>
      </c>
      <c r="E88" s="42">
        <v>0</v>
      </c>
      <c r="F88" s="40">
        <f t="shared" si="1"/>
        <v>4</v>
      </c>
      <c r="G88" s="43">
        <v>3</v>
      </c>
      <c r="H88" s="42" t="s">
        <v>3756</v>
      </c>
    </row>
    <row r="89" spans="1:8" x14ac:dyDescent="0.25">
      <c r="A89" s="42">
        <v>1080044</v>
      </c>
      <c r="B89" s="42">
        <v>106</v>
      </c>
      <c r="C89" s="42">
        <v>2</v>
      </c>
      <c r="D89" s="42">
        <v>4</v>
      </c>
      <c r="E89" s="42">
        <v>2</v>
      </c>
      <c r="F89" s="40">
        <f t="shared" si="1"/>
        <v>8</v>
      </c>
      <c r="G89" s="43">
        <v>8</v>
      </c>
      <c r="H89" s="42" t="s">
        <v>3756</v>
      </c>
    </row>
    <row r="90" spans="1:8" x14ac:dyDescent="0.25">
      <c r="A90" s="42">
        <v>1080045</v>
      </c>
      <c r="B90" s="42">
        <v>71</v>
      </c>
      <c r="C90" s="42">
        <v>2</v>
      </c>
      <c r="D90" s="42">
        <v>2</v>
      </c>
      <c r="E90" s="42">
        <v>0</v>
      </c>
      <c r="F90" s="40">
        <f t="shared" si="1"/>
        <v>4</v>
      </c>
      <c r="G90" s="43">
        <v>0</v>
      </c>
      <c r="H90" s="42" t="s">
        <v>3758</v>
      </c>
    </row>
    <row r="91" spans="1:8" x14ac:dyDescent="0.25">
      <c r="A91" s="42">
        <v>1080046</v>
      </c>
      <c r="B91" s="42">
        <v>72</v>
      </c>
      <c r="C91" s="42">
        <v>2</v>
      </c>
      <c r="D91" s="42">
        <v>3</v>
      </c>
      <c r="E91" s="42">
        <v>0</v>
      </c>
      <c r="F91" s="40">
        <f t="shared" si="1"/>
        <v>5</v>
      </c>
      <c r="G91" s="43">
        <v>5</v>
      </c>
      <c r="H91" s="42" t="s">
        <v>3756</v>
      </c>
    </row>
    <row r="92" spans="1:8" x14ac:dyDescent="0.25">
      <c r="A92" s="42">
        <v>1080047</v>
      </c>
      <c r="B92" s="42">
        <v>122</v>
      </c>
      <c r="C92" s="42">
        <v>2</v>
      </c>
      <c r="D92" s="42">
        <v>4</v>
      </c>
      <c r="E92" s="42">
        <v>0</v>
      </c>
      <c r="F92" s="40">
        <f t="shared" si="1"/>
        <v>6</v>
      </c>
      <c r="G92" s="43">
        <v>5</v>
      </c>
      <c r="H92" s="42" t="s">
        <v>3756</v>
      </c>
    </row>
    <row r="93" spans="1:8" x14ac:dyDescent="0.25">
      <c r="A93" s="42">
        <v>1080048</v>
      </c>
      <c r="B93" s="42">
        <v>106</v>
      </c>
      <c r="C93" s="42">
        <v>3</v>
      </c>
      <c r="D93" s="42">
        <v>3</v>
      </c>
      <c r="E93" s="42">
        <v>0</v>
      </c>
      <c r="F93" s="40">
        <f t="shared" si="1"/>
        <v>6</v>
      </c>
      <c r="G93" s="43">
        <v>7</v>
      </c>
      <c r="H93" s="42" t="s">
        <v>3756</v>
      </c>
    </row>
    <row r="94" spans="1:8" x14ac:dyDescent="0.25">
      <c r="A94" s="42">
        <v>1080049</v>
      </c>
      <c r="B94" s="42">
        <v>106</v>
      </c>
      <c r="C94" s="42">
        <v>0</v>
      </c>
      <c r="D94" s="42">
        <v>4</v>
      </c>
      <c r="E94" s="42">
        <v>0</v>
      </c>
      <c r="F94" s="40">
        <f t="shared" si="1"/>
        <v>4</v>
      </c>
      <c r="G94" s="43">
        <v>3</v>
      </c>
      <c r="H94" s="42" t="s">
        <v>3756</v>
      </c>
    </row>
    <row r="95" spans="1:8" x14ac:dyDescent="0.25">
      <c r="A95" s="42">
        <v>1080050</v>
      </c>
      <c r="B95" s="42">
        <v>95</v>
      </c>
      <c r="C95" s="42">
        <v>1</v>
      </c>
      <c r="D95" s="42">
        <v>0</v>
      </c>
      <c r="E95" s="42">
        <v>0</v>
      </c>
      <c r="F95" s="40">
        <f t="shared" si="1"/>
        <v>1</v>
      </c>
      <c r="G95" s="43">
        <v>1</v>
      </c>
      <c r="H95" s="42" t="s">
        <v>3756</v>
      </c>
    </row>
    <row r="96" spans="1:8" x14ac:dyDescent="0.25">
      <c r="A96" s="42">
        <v>1080060</v>
      </c>
      <c r="B96" s="42">
        <v>134</v>
      </c>
      <c r="C96" s="42"/>
      <c r="D96" s="42"/>
      <c r="E96" s="42"/>
      <c r="F96" s="40"/>
      <c r="G96" s="43">
        <v>0</v>
      </c>
      <c r="H96" s="42"/>
    </row>
    <row r="97" spans="1:8" x14ac:dyDescent="0.25">
      <c r="A97" s="39">
        <v>1080061</v>
      </c>
      <c r="B97" s="39">
        <v>35</v>
      </c>
      <c r="C97" s="39">
        <v>2</v>
      </c>
      <c r="D97" s="39">
        <v>4</v>
      </c>
      <c r="E97" s="39">
        <v>2</v>
      </c>
      <c r="F97" s="40">
        <f t="shared" si="1"/>
        <v>8</v>
      </c>
      <c r="G97" s="41">
        <v>0</v>
      </c>
      <c r="H97" s="39" t="s">
        <v>3758</v>
      </c>
    </row>
    <row r="98" spans="1:8" x14ac:dyDescent="0.25">
      <c r="A98" s="39">
        <v>1080062</v>
      </c>
      <c r="B98" s="39">
        <v>35</v>
      </c>
      <c r="C98" s="39">
        <v>2</v>
      </c>
      <c r="D98" s="39">
        <v>4</v>
      </c>
      <c r="E98" s="39">
        <v>1</v>
      </c>
      <c r="F98" s="40">
        <f t="shared" si="1"/>
        <v>7</v>
      </c>
      <c r="G98" s="41">
        <v>0</v>
      </c>
      <c r="H98" s="39" t="s">
        <v>3758</v>
      </c>
    </row>
    <row r="99" spans="1:8" x14ac:dyDescent="0.25">
      <c r="A99" s="39">
        <v>1080067</v>
      </c>
      <c r="B99" s="39">
        <v>48</v>
      </c>
      <c r="C99" s="39">
        <v>2</v>
      </c>
      <c r="D99" s="39">
        <v>2</v>
      </c>
      <c r="E99" s="39"/>
      <c r="F99" s="40">
        <f t="shared" si="1"/>
        <v>4</v>
      </c>
      <c r="G99" s="41">
        <v>7</v>
      </c>
      <c r="H99" s="39" t="s">
        <v>3758</v>
      </c>
    </row>
    <row r="100" spans="1:8" x14ac:dyDescent="0.25">
      <c r="A100" s="39">
        <v>1080076</v>
      </c>
      <c r="B100" s="39">
        <v>49</v>
      </c>
      <c r="C100" s="39">
        <v>2</v>
      </c>
      <c r="D100" s="39">
        <v>4</v>
      </c>
      <c r="E100" s="39"/>
      <c r="F100" s="40">
        <f t="shared" si="1"/>
        <v>6</v>
      </c>
      <c r="G100" s="41">
        <v>6</v>
      </c>
      <c r="H100" s="39" t="s">
        <v>3758</v>
      </c>
    </row>
    <row r="101" spans="1:8" x14ac:dyDescent="0.25">
      <c r="A101" s="39">
        <v>1080080</v>
      </c>
      <c r="B101" s="39">
        <v>23</v>
      </c>
      <c r="C101" s="39"/>
      <c r="D101" s="39"/>
      <c r="E101" s="39"/>
      <c r="F101" s="40"/>
      <c r="G101" s="41">
        <v>0</v>
      </c>
      <c r="H101" s="39"/>
    </row>
    <row r="102" spans="1:8" x14ac:dyDescent="0.25">
      <c r="A102" s="39">
        <v>1080081</v>
      </c>
      <c r="B102" s="39">
        <v>60</v>
      </c>
      <c r="C102" s="39">
        <v>3</v>
      </c>
      <c r="D102" s="39">
        <v>4</v>
      </c>
      <c r="E102" s="39">
        <v>1</v>
      </c>
      <c r="F102" s="40">
        <f t="shared" si="1"/>
        <v>8</v>
      </c>
      <c r="G102" s="41">
        <v>0</v>
      </c>
      <c r="H102" s="39" t="s">
        <v>3756</v>
      </c>
    </row>
    <row r="103" spans="1:8" x14ac:dyDescent="0.25">
      <c r="A103" s="39">
        <v>1080083</v>
      </c>
      <c r="B103" s="39">
        <v>49</v>
      </c>
      <c r="C103" s="39">
        <v>2</v>
      </c>
      <c r="D103" s="39">
        <v>4</v>
      </c>
      <c r="E103" s="39"/>
      <c r="F103" s="40">
        <f t="shared" si="1"/>
        <v>6</v>
      </c>
      <c r="G103" s="41">
        <v>6</v>
      </c>
      <c r="H103" s="39" t="s">
        <v>3758</v>
      </c>
    </row>
    <row r="104" spans="1:8" x14ac:dyDescent="0.25">
      <c r="A104" s="39">
        <v>1080086</v>
      </c>
      <c r="B104" s="39">
        <v>103</v>
      </c>
      <c r="C104" s="39"/>
      <c r="D104" s="39"/>
      <c r="E104" s="39"/>
      <c r="F104" s="40"/>
      <c r="G104" s="41">
        <v>6</v>
      </c>
      <c r="H104" s="39"/>
    </row>
    <row r="105" spans="1:8" x14ac:dyDescent="0.25">
      <c r="A105" s="44">
        <v>1080087</v>
      </c>
      <c r="B105" s="44">
        <v>103</v>
      </c>
      <c r="C105" s="39"/>
      <c r="D105" s="39"/>
      <c r="E105" s="39"/>
      <c r="F105" s="40"/>
      <c r="G105" s="41">
        <v>1</v>
      </c>
      <c r="H105" s="39"/>
    </row>
    <row r="106" spans="1:8" x14ac:dyDescent="0.25">
      <c r="A106" s="44">
        <v>1080101</v>
      </c>
      <c r="B106" s="44">
        <v>136</v>
      </c>
      <c r="C106" s="39"/>
      <c r="D106" s="39"/>
      <c r="E106" s="39"/>
      <c r="F106" s="40"/>
      <c r="G106" s="41">
        <v>6</v>
      </c>
      <c r="H106" s="39"/>
    </row>
    <row r="107" spans="1:8" x14ac:dyDescent="0.25">
      <c r="A107" s="44">
        <v>1080102</v>
      </c>
      <c r="B107" s="44">
        <v>131</v>
      </c>
      <c r="C107" s="39">
        <v>2</v>
      </c>
      <c r="D107" s="39">
        <v>4</v>
      </c>
      <c r="E107" s="39"/>
      <c r="F107" s="40">
        <f t="shared" si="1"/>
        <v>6</v>
      </c>
      <c r="G107" s="41">
        <v>10</v>
      </c>
      <c r="H107" s="39" t="s">
        <v>3758</v>
      </c>
    </row>
    <row r="108" spans="1:8" x14ac:dyDescent="0.25">
      <c r="A108" s="44">
        <v>1080103</v>
      </c>
      <c r="B108" s="44">
        <v>136</v>
      </c>
      <c r="C108" s="39">
        <v>1</v>
      </c>
      <c r="D108" s="39">
        <v>0</v>
      </c>
      <c r="E108" s="39"/>
      <c r="F108" s="40">
        <f t="shared" si="1"/>
        <v>1</v>
      </c>
      <c r="G108" s="41">
        <v>7</v>
      </c>
      <c r="H108" s="39" t="s">
        <v>3758</v>
      </c>
    </row>
    <row r="109" spans="1:8" x14ac:dyDescent="0.25">
      <c r="A109" s="45">
        <v>1080104</v>
      </c>
      <c r="B109" s="45">
        <v>43</v>
      </c>
      <c r="C109" s="42"/>
      <c r="D109" s="42"/>
      <c r="E109" s="42"/>
      <c r="F109" s="40"/>
      <c r="G109" s="43">
        <v>5</v>
      </c>
      <c r="H109" s="42"/>
    </row>
    <row r="110" spans="1:8" x14ac:dyDescent="0.25">
      <c r="A110" s="45">
        <v>1080105</v>
      </c>
      <c r="B110" s="45">
        <v>131</v>
      </c>
      <c r="C110" s="45">
        <v>2</v>
      </c>
      <c r="D110" s="45">
        <v>3</v>
      </c>
      <c r="E110" s="45">
        <v>1</v>
      </c>
      <c r="F110" s="40">
        <f t="shared" si="1"/>
        <v>6</v>
      </c>
      <c r="G110" s="46">
        <v>6</v>
      </c>
      <c r="H110" s="45" t="s">
        <v>3758</v>
      </c>
    </row>
    <row r="111" spans="1:8" x14ac:dyDescent="0.25">
      <c r="A111" s="45">
        <v>1080106</v>
      </c>
      <c r="B111" s="45">
        <v>137</v>
      </c>
      <c r="C111" s="42"/>
      <c r="D111" s="42"/>
      <c r="E111" s="42"/>
      <c r="F111" s="40"/>
      <c r="G111" s="43">
        <v>0</v>
      </c>
      <c r="H111" s="42"/>
    </row>
    <row r="112" spans="1:8" x14ac:dyDescent="0.25">
      <c r="A112" s="45">
        <v>1080107</v>
      </c>
      <c r="B112" s="45">
        <v>131</v>
      </c>
      <c r="C112" s="45">
        <v>2</v>
      </c>
      <c r="D112" s="45">
        <v>4</v>
      </c>
      <c r="E112" s="45">
        <v>1</v>
      </c>
      <c r="F112" s="40">
        <f t="shared" si="1"/>
        <v>7</v>
      </c>
      <c r="G112" s="46">
        <v>6</v>
      </c>
      <c r="H112" s="45" t="s">
        <v>3758</v>
      </c>
    </row>
    <row r="113" spans="1:8" x14ac:dyDescent="0.25">
      <c r="A113" s="45">
        <v>1080108</v>
      </c>
      <c r="B113" s="45">
        <v>46</v>
      </c>
      <c r="C113" s="42"/>
      <c r="D113" s="42"/>
      <c r="E113" s="42"/>
      <c r="F113" s="40"/>
      <c r="G113" s="43">
        <v>6</v>
      </c>
      <c r="H113" s="42"/>
    </row>
    <row r="114" spans="1:8" x14ac:dyDescent="0.25">
      <c r="A114" s="45">
        <v>1080109</v>
      </c>
      <c r="B114" s="45">
        <v>137</v>
      </c>
      <c r="C114" s="42"/>
      <c r="D114" s="42"/>
      <c r="E114" s="42"/>
      <c r="F114" s="40"/>
      <c r="G114" s="43">
        <v>0</v>
      </c>
      <c r="H114" s="42"/>
    </row>
    <row r="115" spans="1:8" x14ac:dyDescent="0.25">
      <c r="A115" s="45">
        <v>1080110</v>
      </c>
      <c r="B115" s="45">
        <v>68</v>
      </c>
      <c r="C115" s="42"/>
      <c r="D115" s="42"/>
      <c r="E115" s="42"/>
      <c r="F115" s="40"/>
      <c r="G115" s="43">
        <v>0</v>
      </c>
      <c r="H115" s="42"/>
    </row>
    <row r="116" spans="1:8" x14ac:dyDescent="0.25">
      <c r="A116" s="45">
        <v>1080111</v>
      </c>
      <c r="B116" s="45">
        <v>46</v>
      </c>
      <c r="C116" s="42"/>
      <c r="D116" s="42"/>
      <c r="E116" s="42"/>
      <c r="F116" s="40"/>
      <c r="G116" s="43">
        <v>5</v>
      </c>
      <c r="H116" s="42"/>
    </row>
    <row r="117" spans="1:8" x14ac:dyDescent="0.25">
      <c r="A117" s="45">
        <v>1080160</v>
      </c>
      <c r="B117" s="45">
        <v>83</v>
      </c>
      <c r="C117" s="42"/>
      <c r="D117" s="42"/>
      <c r="E117" s="42"/>
      <c r="F117" s="40"/>
      <c r="G117" s="43">
        <v>0</v>
      </c>
      <c r="H117" s="42"/>
    </row>
    <row r="118" spans="1:8" x14ac:dyDescent="0.25">
      <c r="A118" s="45">
        <v>1080161</v>
      </c>
      <c r="B118" s="45">
        <v>124</v>
      </c>
      <c r="C118" s="42"/>
      <c r="D118" s="42"/>
      <c r="E118" s="42"/>
      <c r="F118" s="40"/>
      <c r="G118" s="43">
        <v>0</v>
      </c>
      <c r="H118" s="42"/>
    </row>
    <row r="119" spans="1:8" x14ac:dyDescent="0.25">
      <c r="A119" s="45">
        <v>1080162</v>
      </c>
      <c r="B119" s="45">
        <v>46</v>
      </c>
      <c r="C119" s="42"/>
      <c r="D119" s="42"/>
      <c r="E119" s="42"/>
      <c r="F119" s="40"/>
      <c r="G119" s="43">
        <v>7</v>
      </c>
      <c r="H119" s="42"/>
    </row>
    <row r="120" spans="1:8" x14ac:dyDescent="0.25">
      <c r="A120" s="45">
        <v>1080164</v>
      </c>
      <c r="B120" s="45">
        <v>46</v>
      </c>
      <c r="C120" s="42"/>
      <c r="D120" s="42"/>
      <c r="E120" s="42"/>
      <c r="F120" s="40"/>
      <c r="G120" s="43">
        <v>12</v>
      </c>
      <c r="H120" s="42"/>
    </row>
    <row r="121" spans="1:8" x14ac:dyDescent="0.25">
      <c r="A121" s="44">
        <v>1090005</v>
      </c>
      <c r="B121" s="44">
        <v>44</v>
      </c>
      <c r="C121" s="39"/>
      <c r="D121" s="39"/>
      <c r="E121" s="39"/>
      <c r="F121" s="40"/>
      <c r="G121" s="41">
        <v>5</v>
      </c>
      <c r="H121" s="39"/>
    </row>
    <row r="122" spans="1:8" x14ac:dyDescent="0.25">
      <c r="A122" s="44">
        <v>1090009</v>
      </c>
      <c r="B122" s="44">
        <v>14</v>
      </c>
      <c r="C122" s="39"/>
      <c r="D122" s="39"/>
      <c r="E122" s="39"/>
      <c r="F122" s="40"/>
      <c r="G122" s="41">
        <v>0</v>
      </c>
      <c r="H122" s="39"/>
    </row>
    <row r="123" spans="1:8" x14ac:dyDescent="0.25">
      <c r="A123" s="39">
        <v>1090013</v>
      </c>
      <c r="B123" s="39">
        <v>59</v>
      </c>
      <c r="C123" s="39"/>
      <c r="D123" s="39"/>
      <c r="E123" s="39"/>
      <c r="F123" s="40"/>
      <c r="G123" s="41">
        <v>0</v>
      </c>
      <c r="H123" s="39"/>
    </row>
    <row r="124" spans="1:8" x14ac:dyDescent="0.25">
      <c r="A124" s="39">
        <v>1090014</v>
      </c>
      <c r="B124" s="39">
        <v>59</v>
      </c>
      <c r="C124" s="39">
        <v>1</v>
      </c>
      <c r="D124" s="39">
        <v>6</v>
      </c>
      <c r="E124" s="39">
        <v>3</v>
      </c>
      <c r="F124" s="40">
        <f t="shared" si="1"/>
        <v>10</v>
      </c>
      <c r="G124" s="41">
        <v>1</v>
      </c>
      <c r="H124" s="39" t="s">
        <v>3756</v>
      </c>
    </row>
    <row r="125" spans="1:8" x14ac:dyDescent="0.25">
      <c r="A125" s="39">
        <v>1090015</v>
      </c>
      <c r="B125" s="39">
        <v>59</v>
      </c>
      <c r="C125" s="39">
        <v>1</v>
      </c>
      <c r="D125" s="39">
        <v>5</v>
      </c>
      <c r="E125" s="39">
        <v>1</v>
      </c>
      <c r="F125" s="40">
        <f t="shared" si="1"/>
        <v>7</v>
      </c>
      <c r="G125" s="41">
        <v>2</v>
      </c>
      <c r="H125" s="39" t="s">
        <v>3756</v>
      </c>
    </row>
    <row r="126" spans="1:8" x14ac:dyDescent="0.25">
      <c r="A126" s="39">
        <v>1090021</v>
      </c>
      <c r="B126" s="39">
        <v>21</v>
      </c>
      <c r="C126" s="39"/>
      <c r="D126" s="39"/>
      <c r="E126" s="39"/>
      <c r="F126" s="40"/>
      <c r="G126" s="41">
        <v>0</v>
      </c>
      <c r="H126" s="39"/>
    </row>
    <row r="127" spans="1:8" x14ac:dyDescent="0.25">
      <c r="A127" s="39">
        <v>1090022</v>
      </c>
      <c r="B127" s="39">
        <v>53</v>
      </c>
      <c r="C127" s="39">
        <v>1</v>
      </c>
      <c r="D127" s="39">
        <v>3</v>
      </c>
      <c r="E127" s="39"/>
      <c r="F127" s="40">
        <f t="shared" si="1"/>
        <v>4</v>
      </c>
      <c r="G127" s="41">
        <v>2</v>
      </c>
      <c r="H127" s="39"/>
    </row>
    <row r="128" spans="1:8" x14ac:dyDescent="0.25">
      <c r="A128" s="39">
        <v>1090024</v>
      </c>
      <c r="B128" s="39">
        <v>53</v>
      </c>
      <c r="C128" s="39">
        <v>2</v>
      </c>
      <c r="D128" s="39">
        <v>2</v>
      </c>
      <c r="E128" s="39"/>
      <c r="F128" s="40">
        <f t="shared" si="1"/>
        <v>4</v>
      </c>
      <c r="G128" s="41">
        <v>4</v>
      </c>
      <c r="H128" s="39"/>
    </row>
    <row r="129" spans="1:8" x14ac:dyDescent="0.25">
      <c r="A129" s="39">
        <v>1090029</v>
      </c>
      <c r="B129" s="39">
        <v>53</v>
      </c>
      <c r="C129" s="39">
        <v>3</v>
      </c>
      <c r="D129" s="39">
        <v>6</v>
      </c>
      <c r="E129" s="39">
        <v>1</v>
      </c>
      <c r="F129" s="40">
        <f t="shared" si="1"/>
        <v>10</v>
      </c>
      <c r="G129" s="41">
        <v>5</v>
      </c>
      <c r="H129" s="39" t="s">
        <v>3763</v>
      </c>
    </row>
    <row r="130" spans="1:8" x14ac:dyDescent="0.25">
      <c r="A130" s="39">
        <v>1090030</v>
      </c>
      <c r="B130" s="39">
        <v>53</v>
      </c>
      <c r="C130" s="39">
        <v>3</v>
      </c>
      <c r="D130" s="39">
        <v>6</v>
      </c>
      <c r="E130" s="39">
        <v>6</v>
      </c>
      <c r="F130" s="40">
        <f t="shared" si="1"/>
        <v>15</v>
      </c>
      <c r="G130" s="41">
        <v>9</v>
      </c>
      <c r="H130" s="39"/>
    </row>
    <row r="131" spans="1:8" x14ac:dyDescent="0.25">
      <c r="A131" s="39">
        <v>1090031</v>
      </c>
      <c r="B131" s="39">
        <v>53</v>
      </c>
      <c r="C131" s="39">
        <v>2</v>
      </c>
      <c r="D131" s="39">
        <v>0</v>
      </c>
      <c r="E131" s="39"/>
      <c r="F131" s="40">
        <f t="shared" ref="F131:F164" si="2">C131+D131+E131</f>
        <v>2</v>
      </c>
      <c r="G131" s="41">
        <v>0</v>
      </c>
      <c r="H131" s="39" t="s">
        <v>3756</v>
      </c>
    </row>
    <row r="132" spans="1:8" x14ac:dyDescent="0.25">
      <c r="A132" s="39">
        <v>1090045</v>
      </c>
      <c r="B132" s="39">
        <v>121</v>
      </c>
      <c r="C132" s="39">
        <v>2</v>
      </c>
      <c r="D132" s="39">
        <v>6</v>
      </c>
      <c r="E132" s="39">
        <v>2</v>
      </c>
      <c r="F132" s="40">
        <f t="shared" si="2"/>
        <v>10</v>
      </c>
      <c r="G132" s="41">
        <v>0</v>
      </c>
      <c r="H132" s="39"/>
    </row>
    <row r="133" spans="1:8" x14ac:dyDescent="0.25">
      <c r="A133" s="39">
        <v>1090046</v>
      </c>
      <c r="B133" s="39">
        <v>121</v>
      </c>
      <c r="C133" s="39">
        <v>2</v>
      </c>
      <c r="D133" s="39">
        <v>6</v>
      </c>
      <c r="E133" s="39">
        <v>1</v>
      </c>
      <c r="F133" s="40">
        <f t="shared" si="2"/>
        <v>9</v>
      </c>
      <c r="G133" s="41">
        <v>0</v>
      </c>
      <c r="H133" s="39"/>
    </row>
    <row r="134" spans="1:8" x14ac:dyDescent="0.25">
      <c r="A134" s="39">
        <v>1090069</v>
      </c>
      <c r="B134" s="39">
        <v>41</v>
      </c>
      <c r="C134" s="39">
        <v>1</v>
      </c>
      <c r="D134" s="39">
        <v>6</v>
      </c>
      <c r="E134" s="39">
        <v>1</v>
      </c>
      <c r="F134" s="40">
        <f t="shared" si="2"/>
        <v>8</v>
      </c>
      <c r="G134" s="41">
        <v>1</v>
      </c>
      <c r="H134" s="39"/>
    </row>
    <row r="135" spans="1:8" x14ac:dyDescent="0.25">
      <c r="A135" s="39">
        <v>1090070</v>
      </c>
      <c r="B135" s="39">
        <v>41</v>
      </c>
      <c r="C135" s="39">
        <v>2</v>
      </c>
      <c r="D135" s="39">
        <v>5</v>
      </c>
      <c r="E135" s="39">
        <v>1</v>
      </c>
      <c r="F135" s="40">
        <f t="shared" si="2"/>
        <v>8</v>
      </c>
      <c r="G135" s="41">
        <v>1</v>
      </c>
      <c r="H135" s="39"/>
    </row>
    <row r="136" spans="1:8" x14ac:dyDescent="0.25">
      <c r="A136" s="39">
        <v>1090082</v>
      </c>
      <c r="B136" s="39">
        <v>59</v>
      </c>
      <c r="C136" s="39"/>
      <c r="D136" s="39"/>
      <c r="E136" s="39"/>
      <c r="F136" s="40"/>
      <c r="G136" s="41">
        <v>3</v>
      </c>
      <c r="H136" s="39"/>
    </row>
    <row r="137" spans="1:8" x14ac:dyDescent="0.25">
      <c r="A137" s="39">
        <v>1100002</v>
      </c>
      <c r="B137" s="39">
        <v>79</v>
      </c>
      <c r="C137" s="39">
        <v>2</v>
      </c>
      <c r="D137" s="39">
        <v>5</v>
      </c>
      <c r="E137" s="39"/>
      <c r="F137" s="40">
        <f t="shared" si="2"/>
        <v>7</v>
      </c>
      <c r="G137" s="41">
        <v>0</v>
      </c>
      <c r="H137" s="39" t="s">
        <v>3756</v>
      </c>
    </row>
    <row r="138" spans="1:8" x14ac:dyDescent="0.25">
      <c r="A138" s="39">
        <v>1100032</v>
      </c>
      <c r="B138" s="39">
        <v>9</v>
      </c>
      <c r="C138" s="39">
        <v>2</v>
      </c>
      <c r="D138" s="39">
        <v>5</v>
      </c>
      <c r="E138" s="39">
        <v>1</v>
      </c>
      <c r="F138" s="40">
        <f t="shared" si="2"/>
        <v>8</v>
      </c>
      <c r="G138" s="41">
        <v>0</v>
      </c>
      <c r="H138" s="39" t="s">
        <v>3756</v>
      </c>
    </row>
    <row r="139" spans="1:8" x14ac:dyDescent="0.25">
      <c r="A139" s="39">
        <v>1100033</v>
      </c>
      <c r="B139" s="39">
        <v>79</v>
      </c>
      <c r="C139" s="39">
        <v>2</v>
      </c>
      <c r="D139" s="39">
        <v>4</v>
      </c>
      <c r="E139" s="39"/>
      <c r="F139" s="40">
        <f t="shared" si="2"/>
        <v>6</v>
      </c>
      <c r="G139" s="41">
        <v>0</v>
      </c>
      <c r="H139" s="39" t="s">
        <v>3756</v>
      </c>
    </row>
    <row r="140" spans="1:8" x14ac:dyDescent="0.25">
      <c r="A140" s="39">
        <v>1100034</v>
      </c>
      <c r="B140" s="47">
        <v>100</v>
      </c>
      <c r="C140" s="39">
        <v>2</v>
      </c>
      <c r="D140" s="39">
        <v>4</v>
      </c>
      <c r="E140" s="39">
        <v>2</v>
      </c>
      <c r="F140" s="40">
        <f t="shared" si="2"/>
        <v>8</v>
      </c>
      <c r="G140" s="41">
        <v>8</v>
      </c>
      <c r="H140" s="39" t="s">
        <v>3756</v>
      </c>
    </row>
    <row r="141" spans="1:8" x14ac:dyDescent="0.25">
      <c r="A141" s="39">
        <v>1100035</v>
      </c>
      <c r="B141" s="47">
        <v>79</v>
      </c>
      <c r="C141" s="39">
        <v>2</v>
      </c>
      <c r="D141" s="39">
        <v>4</v>
      </c>
      <c r="E141" s="39"/>
      <c r="F141" s="40">
        <f t="shared" si="2"/>
        <v>6</v>
      </c>
      <c r="G141" s="41">
        <v>0</v>
      </c>
      <c r="H141" s="39" t="s">
        <v>3756</v>
      </c>
    </row>
    <row r="142" spans="1:8" x14ac:dyDescent="0.25">
      <c r="A142" s="39">
        <v>1100036</v>
      </c>
      <c r="B142" s="47">
        <v>100</v>
      </c>
      <c r="C142" s="39">
        <v>2</v>
      </c>
      <c r="D142" s="39">
        <v>4</v>
      </c>
      <c r="E142" s="39">
        <v>0</v>
      </c>
      <c r="F142" s="40">
        <f t="shared" si="2"/>
        <v>6</v>
      </c>
      <c r="G142" s="41">
        <v>6</v>
      </c>
      <c r="H142" s="39" t="s">
        <v>3756</v>
      </c>
    </row>
    <row r="143" spans="1:8" x14ac:dyDescent="0.25">
      <c r="A143" s="39">
        <v>1100037</v>
      </c>
      <c r="B143" s="47">
        <v>22</v>
      </c>
      <c r="C143" s="39"/>
      <c r="D143" s="39"/>
      <c r="E143" s="39"/>
      <c r="F143" s="40"/>
      <c r="G143" s="41">
        <v>0</v>
      </c>
      <c r="H143" s="39"/>
    </row>
    <row r="144" spans="1:8" x14ac:dyDescent="0.25">
      <c r="A144" s="39">
        <v>1100038</v>
      </c>
      <c r="B144" s="47">
        <v>79</v>
      </c>
      <c r="C144" s="39"/>
      <c r="D144" s="39"/>
      <c r="E144" s="39"/>
      <c r="F144" s="40"/>
      <c r="G144" s="41">
        <v>0</v>
      </c>
      <c r="H144" s="39"/>
    </row>
    <row r="145" spans="1:8" x14ac:dyDescent="0.25">
      <c r="A145" s="39">
        <v>1100039</v>
      </c>
      <c r="B145" s="47">
        <v>22</v>
      </c>
      <c r="C145" s="39">
        <v>2</v>
      </c>
      <c r="D145" s="39">
        <v>4</v>
      </c>
      <c r="E145" s="39">
        <v>0</v>
      </c>
      <c r="F145" s="40">
        <f t="shared" si="2"/>
        <v>6</v>
      </c>
      <c r="G145" s="41">
        <v>6</v>
      </c>
      <c r="H145" s="39" t="s">
        <v>3756</v>
      </c>
    </row>
    <row r="146" spans="1:8" x14ac:dyDescent="0.25">
      <c r="A146" s="39">
        <v>1100043</v>
      </c>
      <c r="B146" s="47">
        <v>67</v>
      </c>
      <c r="C146" s="39">
        <v>1</v>
      </c>
      <c r="D146" s="39">
        <v>5</v>
      </c>
      <c r="E146" s="39">
        <v>0</v>
      </c>
      <c r="F146" s="40">
        <f t="shared" si="2"/>
        <v>6</v>
      </c>
      <c r="G146" s="41">
        <v>6</v>
      </c>
      <c r="H146" s="39" t="s">
        <v>3756</v>
      </c>
    </row>
    <row r="147" spans="1:8" x14ac:dyDescent="0.25">
      <c r="A147" s="39">
        <v>1100050</v>
      </c>
      <c r="B147" s="47">
        <v>100</v>
      </c>
      <c r="C147" s="39">
        <v>1</v>
      </c>
      <c r="D147" s="39">
        <v>6</v>
      </c>
      <c r="E147" s="39">
        <v>0</v>
      </c>
      <c r="F147" s="40">
        <f t="shared" si="2"/>
        <v>7</v>
      </c>
      <c r="G147" s="41">
        <v>7</v>
      </c>
      <c r="H147" s="39" t="s">
        <v>3756</v>
      </c>
    </row>
    <row r="148" spans="1:8" x14ac:dyDescent="0.25">
      <c r="A148" s="39">
        <v>1110001</v>
      </c>
      <c r="B148" s="47">
        <v>62</v>
      </c>
      <c r="C148" s="39">
        <v>3</v>
      </c>
      <c r="D148" s="39">
        <v>10</v>
      </c>
      <c r="E148" s="39">
        <v>5</v>
      </c>
      <c r="F148" s="40">
        <f t="shared" si="2"/>
        <v>18</v>
      </c>
      <c r="G148" s="41">
        <v>17</v>
      </c>
      <c r="H148" s="39" t="s">
        <v>3756</v>
      </c>
    </row>
    <row r="149" spans="1:8" x14ac:dyDescent="0.25">
      <c r="A149" s="39">
        <v>1110002</v>
      </c>
      <c r="B149" s="47" t="s">
        <v>3764</v>
      </c>
      <c r="C149" s="39">
        <v>6</v>
      </c>
      <c r="D149" s="39">
        <v>11</v>
      </c>
      <c r="E149" s="39">
        <v>5</v>
      </c>
      <c r="F149" s="40">
        <f t="shared" si="2"/>
        <v>22</v>
      </c>
      <c r="G149" s="41">
        <v>20</v>
      </c>
      <c r="H149" s="39" t="s">
        <v>3756</v>
      </c>
    </row>
    <row r="150" spans="1:8" x14ac:dyDescent="0.25">
      <c r="A150" s="39">
        <v>1110003</v>
      </c>
      <c r="B150" s="47" t="s">
        <v>3765</v>
      </c>
      <c r="C150" s="39">
        <v>3</v>
      </c>
      <c r="D150" s="39">
        <v>7</v>
      </c>
      <c r="E150" s="39">
        <v>5</v>
      </c>
      <c r="F150" s="40">
        <f t="shared" si="2"/>
        <v>15</v>
      </c>
      <c r="G150" s="41">
        <v>8</v>
      </c>
      <c r="H150" s="39" t="s">
        <v>3756</v>
      </c>
    </row>
    <row r="151" spans="1:8" x14ac:dyDescent="0.25">
      <c r="A151" s="39">
        <v>1110004</v>
      </c>
      <c r="B151" s="47" t="s">
        <v>3766</v>
      </c>
      <c r="C151" s="39">
        <v>1</v>
      </c>
      <c r="D151" s="39">
        <v>8</v>
      </c>
      <c r="E151" s="39">
        <v>4</v>
      </c>
      <c r="F151" s="40">
        <f t="shared" si="2"/>
        <v>13</v>
      </c>
      <c r="G151" s="41">
        <v>13</v>
      </c>
      <c r="H151" s="39" t="s">
        <v>3756</v>
      </c>
    </row>
    <row r="152" spans="1:8" x14ac:dyDescent="0.25">
      <c r="A152" s="39">
        <v>1110005</v>
      </c>
      <c r="B152" s="47" t="s">
        <v>3765</v>
      </c>
      <c r="C152" s="39">
        <v>3</v>
      </c>
      <c r="D152" s="39">
        <v>4</v>
      </c>
      <c r="E152" s="39">
        <v>0</v>
      </c>
      <c r="F152" s="40">
        <f t="shared" si="2"/>
        <v>7</v>
      </c>
      <c r="G152" s="41">
        <v>7</v>
      </c>
      <c r="H152" s="39" t="s">
        <v>3756</v>
      </c>
    </row>
    <row r="153" spans="1:8" x14ac:dyDescent="0.25">
      <c r="A153" s="39">
        <v>1110006</v>
      </c>
      <c r="B153" s="47" t="s">
        <v>3764</v>
      </c>
      <c r="C153" s="39">
        <v>2</v>
      </c>
      <c r="D153" s="39">
        <v>7</v>
      </c>
      <c r="E153" s="39"/>
      <c r="F153" s="40">
        <f t="shared" si="2"/>
        <v>9</v>
      </c>
      <c r="G153" s="41">
        <v>9</v>
      </c>
      <c r="H153" s="39" t="s">
        <v>3756</v>
      </c>
    </row>
    <row r="154" spans="1:8" x14ac:dyDescent="0.25">
      <c r="A154" s="39">
        <v>1110007</v>
      </c>
      <c r="B154" s="47" t="s">
        <v>3766</v>
      </c>
      <c r="C154" s="39">
        <v>2</v>
      </c>
      <c r="D154" s="39">
        <v>4</v>
      </c>
      <c r="E154" s="39"/>
      <c r="F154" s="40">
        <f t="shared" si="2"/>
        <v>6</v>
      </c>
      <c r="G154" s="41">
        <v>5</v>
      </c>
      <c r="H154" s="39" t="s">
        <v>3756</v>
      </c>
    </row>
    <row r="155" spans="1:8" x14ac:dyDescent="0.25">
      <c r="A155" s="39">
        <v>1110008</v>
      </c>
      <c r="B155" s="47" t="s">
        <v>3765</v>
      </c>
      <c r="C155" s="39">
        <v>3</v>
      </c>
      <c r="D155" s="39">
        <v>0</v>
      </c>
      <c r="E155" s="39"/>
      <c r="F155" s="40">
        <f t="shared" si="2"/>
        <v>3</v>
      </c>
      <c r="G155" s="41">
        <v>3</v>
      </c>
      <c r="H155" s="39" t="s">
        <v>3756</v>
      </c>
    </row>
    <row r="156" spans="1:8" x14ac:dyDescent="0.25">
      <c r="A156" s="39">
        <v>1120002</v>
      </c>
      <c r="B156" s="39">
        <v>36</v>
      </c>
      <c r="C156" s="39"/>
      <c r="D156" s="39"/>
      <c r="E156" s="39"/>
      <c r="F156" s="40"/>
      <c r="G156" s="41">
        <v>13</v>
      </c>
      <c r="H156" s="39"/>
    </row>
    <row r="157" spans="1:8" x14ac:dyDescent="0.25">
      <c r="A157" s="39">
        <v>1120003</v>
      </c>
      <c r="B157" s="39">
        <v>36</v>
      </c>
      <c r="C157" s="39"/>
      <c r="D157" s="39"/>
      <c r="E157" s="39"/>
      <c r="F157" s="40"/>
      <c r="G157" s="41">
        <v>11</v>
      </c>
      <c r="H157" s="39"/>
    </row>
    <row r="158" spans="1:8" x14ac:dyDescent="0.25">
      <c r="A158" s="39">
        <v>1120004</v>
      </c>
      <c r="B158" s="39">
        <v>36</v>
      </c>
      <c r="C158" s="39"/>
      <c r="D158" s="39"/>
      <c r="E158" s="39"/>
      <c r="F158" s="40"/>
      <c r="G158" s="41">
        <v>3</v>
      </c>
      <c r="H158" s="39"/>
    </row>
    <row r="159" spans="1:8" x14ac:dyDescent="0.25">
      <c r="A159" s="39">
        <v>1120005</v>
      </c>
      <c r="B159" s="39">
        <v>36</v>
      </c>
      <c r="C159" s="39"/>
      <c r="D159" s="39"/>
      <c r="E159" s="39"/>
      <c r="F159" s="40"/>
      <c r="G159" s="41">
        <v>7</v>
      </c>
      <c r="H159" s="39"/>
    </row>
    <row r="160" spans="1:8" x14ac:dyDescent="0.25">
      <c r="A160" s="39">
        <v>1120008</v>
      </c>
      <c r="B160" s="39">
        <v>32</v>
      </c>
      <c r="C160" s="39"/>
      <c r="D160" s="39"/>
      <c r="E160" s="39"/>
      <c r="F160" s="40"/>
      <c r="G160" s="41">
        <v>0</v>
      </c>
      <c r="H160" s="39"/>
    </row>
    <row r="161" spans="1:8" x14ac:dyDescent="0.25">
      <c r="A161" s="39">
        <v>1120010</v>
      </c>
      <c r="B161" s="39">
        <v>32</v>
      </c>
      <c r="C161" s="39"/>
      <c r="D161" s="39"/>
      <c r="E161" s="39"/>
      <c r="F161" s="40"/>
      <c r="G161" s="41">
        <v>0</v>
      </c>
      <c r="H161" s="39"/>
    </row>
    <row r="162" spans="1:8" x14ac:dyDescent="0.25">
      <c r="A162" s="39">
        <v>1120013</v>
      </c>
      <c r="B162" s="39">
        <v>81</v>
      </c>
      <c r="C162" s="39">
        <v>3</v>
      </c>
      <c r="D162" s="39">
        <v>8</v>
      </c>
      <c r="E162" s="39">
        <v>3</v>
      </c>
      <c r="F162" s="40">
        <f t="shared" si="2"/>
        <v>14</v>
      </c>
      <c r="G162" s="41">
        <v>14</v>
      </c>
      <c r="H162" s="39"/>
    </row>
    <row r="163" spans="1:8" x14ac:dyDescent="0.25">
      <c r="A163" s="39">
        <v>1120014</v>
      </c>
      <c r="B163" s="39">
        <v>81</v>
      </c>
      <c r="C163" s="39">
        <v>1</v>
      </c>
      <c r="D163" s="39">
        <v>4</v>
      </c>
      <c r="E163" s="39">
        <v>0</v>
      </c>
      <c r="F163" s="40">
        <f t="shared" si="2"/>
        <v>5</v>
      </c>
      <c r="G163" s="41">
        <v>7</v>
      </c>
      <c r="H163" s="39"/>
    </row>
    <row r="164" spans="1:8" x14ac:dyDescent="0.25">
      <c r="A164" s="39">
        <v>1120021</v>
      </c>
      <c r="B164" s="39">
        <v>81</v>
      </c>
      <c r="C164" s="39">
        <v>3</v>
      </c>
      <c r="D164" s="39">
        <v>3</v>
      </c>
      <c r="E164" s="39">
        <v>1</v>
      </c>
      <c r="F164" s="40">
        <f t="shared" si="2"/>
        <v>7</v>
      </c>
      <c r="G164" s="41">
        <v>6</v>
      </c>
      <c r="H164" s="3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Base famille</vt:lpstr>
      <vt:lpstr>base CR</vt:lpstr>
      <vt:lpstr>Base intervenante</vt:lpstr>
      <vt:lpstr>Base reporting</vt:lpstr>
    </vt:vector>
  </TitlesOfParts>
  <Company>Université du Québec à Montréal (UQAM)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Saïas, Thomas</dc:creator>
  <cp:lastModifiedBy>Saïas, Thomas</cp:lastModifiedBy>
  <dcterms:created xsi:type="dcterms:W3CDTF">2019-09-11T18:43:50Z</dcterms:created>
  <dcterms:modified xsi:type="dcterms:W3CDTF">2019-09-13T20:24:41Z</dcterms:modified>
</cp:coreProperties>
</file>